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peanenergy1-my.sharepoint.com/personal/ens_europeanenergy_com/Documents/Desktop/Financial reports/Annual Report 2025/For upload/"/>
    </mc:Choice>
  </mc:AlternateContent>
  <xr:revisionPtr revIDLastSave="0" documentId="8_{511E5597-AA94-45BD-BBFA-3439522CDDDE}" xr6:coauthVersionLast="47" xr6:coauthVersionMax="47" xr10:uidLastSave="{00000000-0000-0000-0000-000000000000}"/>
  <bookViews>
    <workbookView xWindow="-110" yWindow="-110" windowWidth="19420" windowHeight="11500" tabRatio="822" xr2:uid="{1C0965AB-FC7C-4896-9BA0-8AFCDAFDE089}"/>
  </bookViews>
  <sheets>
    <sheet name="Table of Contents (Hyperlinks)" sheetId="37" r:id="rId1"/>
    <sheet name="Five-year key figures &amp; ratios" sheetId="27" r:id="rId2"/>
    <sheet name="Pipeline" sheetId="38" r:id="rId3"/>
    <sheet name="(G) P&amp;L" sheetId="35" r:id="rId4"/>
    <sheet name="(G) Assets" sheetId="34" r:id="rId5"/>
    <sheet name="(G) Liabilities" sheetId="33" r:id="rId6"/>
    <sheet name="(G) Segment information" sheetId="31" r:id="rId7"/>
    <sheet name="(G) CF" sheetId="36" r:id="rId8"/>
    <sheet name="(P) P&amp;L" sheetId="13" r:id="rId9"/>
    <sheet name="(P) Assets" sheetId="14" r:id="rId10"/>
    <sheet name="(P) Liabilities" sheetId="15" r:id="rId11"/>
    <sheet name="(P) CF" sheetId="16" r:id="rId12"/>
    <sheet name="(P) Segment information" sheetId="2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4" i="27" l="1"/>
  <c r="H30" i="31" l="1"/>
  <c r="G30" i="31"/>
  <c r="F30" i="31"/>
  <c r="E30" i="31"/>
  <c r="D30" i="31"/>
  <c r="C30" i="31"/>
  <c r="H23" i="31"/>
  <c r="G23" i="31"/>
  <c r="F23" i="31"/>
  <c r="I23" i="31" s="1"/>
  <c r="E23" i="31"/>
  <c r="D23" i="31"/>
  <c r="C23" i="31"/>
  <c r="I30" i="31"/>
  <c r="I29" i="31"/>
  <c r="I28" i="31"/>
  <c r="I27" i="31"/>
  <c r="I26" i="31"/>
  <c r="I25" i="31"/>
  <c r="I22" i="31"/>
  <c r="I21" i="31"/>
  <c r="E43" i="38" l="1"/>
  <c r="D43" i="38"/>
  <c r="E40" i="38"/>
  <c r="D40" i="38"/>
  <c r="E39" i="38"/>
  <c r="D39" i="38"/>
  <c r="E35" i="38"/>
  <c r="D35" i="38"/>
  <c r="E32" i="38"/>
  <c r="D32" i="38"/>
  <c r="E31" i="38"/>
  <c r="D31" i="38"/>
  <c r="E27" i="38"/>
  <c r="D27" i="38"/>
  <c r="E24" i="38"/>
  <c r="D24" i="38"/>
  <c r="E23" i="38"/>
  <c r="D23" i="38"/>
  <c r="E19" i="38"/>
  <c r="D19" i="38"/>
  <c r="O18" i="38"/>
  <c r="N18" i="38"/>
  <c r="M18" i="38"/>
  <c r="E16" i="38"/>
  <c r="D16" i="38"/>
  <c r="E13" i="38"/>
  <c r="D13" i="38"/>
  <c r="T11" i="38"/>
  <c r="S11" i="38"/>
  <c r="R11" i="38"/>
  <c r="Q11" i="38"/>
  <c r="P11" i="38"/>
  <c r="O11" i="38"/>
  <c r="N11" i="38"/>
  <c r="M11" i="38"/>
  <c r="E11" i="38"/>
  <c r="D11" i="38"/>
  <c r="E10" i="38"/>
  <c r="E8" i="38" s="1"/>
  <c r="D10" i="38"/>
  <c r="D8" i="38" s="1"/>
  <c r="O8" i="38"/>
  <c r="N8" i="38"/>
  <c r="M8" i="38"/>
  <c r="AG57" i="27" l="1"/>
</calcChain>
</file>

<file path=xl/sharedStrings.xml><?xml version="1.0" encoding="utf-8"?>
<sst xmlns="http://schemas.openxmlformats.org/spreadsheetml/2006/main" count="1077" uniqueCount="258">
  <si>
    <t>Table of Contents</t>
  </si>
  <si>
    <t>Investor Relations Contacts</t>
  </si>
  <si>
    <t>Reports</t>
  </si>
  <si>
    <t>Five-year key figures &amp; ratios</t>
  </si>
  <si>
    <t>Pipeline</t>
  </si>
  <si>
    <t>investor.relations@europeanenergy.dk</t>
  </si>
  <si>
    <t>Annual Report</t>
  </si>
  <si>
    <t>Link</t>
  </si>
  <si>
    <t>Group</t>
  </si>
  <si>
    <t>Q4</t>
  </si>
  <si>
    <t xml:space="preserve">Income statement </t>
  </si>
  <si>
    <t>Flemming Jacobsen</t>
  </si>
  <si>
    <t>Q3</t>
  </si>
  <si>
    <t>Balance sheet (Assets)</t>
  </si>
  <si>
    <t>Q2</t>
  </si>
  <si>
    <t>Balance sheet (Liabilities)</t>
  </si>
  <si>
    <t>(+45) 20 10 39 79</t>
  </si>
  <si>
    <t>Q1</t>
  </si>
  <si>
    <t>Statement of cash flows</t>
  </si>
  <si>
    <t>flja@europeanenergy.com</t>
  </si>
  <si>
    <t>Segment information</t>
  </si>
  <si>
    <t>Parent</t>
  </si>
  <si>
    <t>Company news on Nasdaq</t>
  </si>
  <si>
    <t>Investors Relations front page</t>
  </si>
  <si>
    <t>Home</t>
  </si>
  <si>
    <t>Five-year key figures and ratios</t>
  </si>
  <si>
    <t>FY</t>
  </si>
  <si>
    <t>EURk</t>
  </si>
  <si>
    <t>2018 *)</t>
  </si>
  <si>
    <t>Revenue</t>
  </si>
  <si>
    <t>Sale of energy farms and projects</t>
  </si>
  <si>
    <t>Wind</t>
  </si>
  <si>
    <t>Solar</t>
  </si>
  <si>
    <t>Other activities</t>
  </si>
  <si>
    <t>Sale of power (Group) / Development and construction services (Parent)</t>
  </si>
  <si>
    <t>Asset management &amp; Other fees</t>
  </si>
  <si>
    <t>Direct costs</t>
  </si>
  <si>
    <t>Sale of energy</t>
  </si>
  <si>
    <t>Asset management and other fees</t>
  </si>
  <si>
    <t>Gross profit</t>
  </si>
  <si>
    <t>EBITDA</t>
  </si>
  <si>
    <t>Operating profit</t>
  </si>
  <si>
    <t>Net financial items</t>
  </si>
  <si>
    <t>Profit before tax</t>
  </si>
  <si>
    <t>Tax</t>
  </si>
  <si>
    <t>Profit for the year</t>
  </si>
  <si>
    <t>Property, plant and equipment</t>
  </si>
  <si>
    <t>Inventories</t>
  </si>
  <si>
    <t>Cash, restricted cash, and cash equivalents</t>
  </si>
  <si>
    <t>Total assets</t>
  </si>
  <si>
    <t>Equity excl. hybrid capital</t>
  </si>
  <si>
    <t>Hybrid capital</t>
  </si>
  <si>
    <t>Total equity</t>
  </si>
  <si>
    <t>Senior bond</t>
  </si>
  <si>
    <t>Project debt</t>
  </si>
  <si>
    <t>Other liabilities</t>
  </si>
  <si>
    <t>Total liabilities</t>
  </si>
  <si>
    <t>Investments in property, plant and equipment</t>
  </si>
  <si>
    <t>Net interest-bearing debt (NIBD)</t>
  </si>
  <si>
    <t>Cash flow from operating activities</t>
  </si>
  <si>
    <t>Cash flow from operating activities, excluding inventories</t>
  </si>
  <si>
    <t>Cash flow from investing activities</t>
  </si>
  <si>
    <t>Cash flow from financing activities</t>
  </si>
  <si>
    <t>Change in cash and cash equivalents</t>
  </si>
  <si>
    <t>Non-financials</t>
  </si>
  <si>
    <t>Average number of full-time employees</t>
  </si>
  <si>
    <t>Number of employees end of period</t>
  </si>
  <si>
    <t>Financial ratios</t>
  </si>
  <si>
    <t>Gross margin</t>
  </si>
  <si>
    <t>EBITDA margin</t>
  </si>
  <si>
    <t>Group solvency ratio</t>
  </si>
  <si>
    <t>Net interest-bearing debt/EBITDA</t>
  </si>
  <si>
    <t>Return on equity</t>
  </si>
  <si>
    <t>Gearing (NIBD as % of group equity)</t>
  </si>
  <si>
    <t>Share ratios</t>
  </si>
  <si>
    <t>Earnings per share, basic</t>
  </si>
  <si>
    <t>Earnings per share, diluted</t>
  </si>
  <si>
    <t>Number of outstanding shares (1,000)</t>
  </si>
  <si>
    <t>Pipeline etc.</t>
  </si>
  <si>
    <t>Business drivers</t>
  </si>
  <si>
    <t xml:space="preserve">Total </t>
  </si>
  <si>
    <r>
      <t>Total pipeline, GW</t>
    </r>
    <r>
      <rPr>
        <b/>
        <vertAlign val="superscript"/>
        <sz val="8"/>
        <rFont val="Work Sans"/>
      </rPr>
      <t>1</t>
    </r>
  </si>
  <si>
    <t>Screening, GW</t>
  </si>
  <si>
    <t>Development (Total) GW</t>
  </si>
  <si>
    <t>Development (Structuring) GW</t>
  </si>
  <si>
    <t>Under construction, GW</t>
  </si>
  <si>
    <t>Power producing assets, GW</t>
  </si>
  <si>
    <t>Asset under management, GW</t>
  </si>
  <si>
    <t>Project sales, GW</t>
  </si>
  <si>
    <t>Power sales, GWh</t>
  </si>
  <si>
    <t>Grid connected or acquired, MW</t>
  </si>
  <si>
    <t>Grid connected, MW</t>
  </si>
  <si>
    <t>Acquired, MW</t>
  </si>
  <si>
    <t>Development (Development &amp; Structuring), GW</t>
  </si>
  <si>
    <t>Consolidated income statement</t>
  </si>
  <si>
    <t>Sale of energy farms and projects (YTD)</t>
  </si>
  <si>
    <t>Sale of power (YTD)</t>
  </si>
  <si>
    <t>Asset management &amp; Other fees (YTD)</t>
  </si>
  <si>
    <t>Results from investments in joint ventures</t>
  </si>
  <si>
    <t>Results from investments in associates</t>
  </si>
  <si>
    <t>Other income</t>
  </si>
  <si>
    <t>Other cost</t>
  </si>
  <si>
    <t>Staff costs</t>
  </si>
  <si>
    <t>Other external costs</t>
  </si>
  <si>
    <t>Depreciation and impairment</t>
  </si>
  <si>
    <t>Financial income</t>
  </si>
  <si>
    <t>Financial expenses</t>
  </si>
  <si>
    <t>Attributable to:</t>
  </si>
  <si>
    <t>Shareholders of European Energy A/S</t>
  </si>
  <si>
    <t>Hybrid capital holders</t>
  </si>
  <si>
    <t>Non-controlling interests</t>
  </si>
  <si>
    <t>*) The group applied IFRS 16 at January 2019 using the modified retrospective approach why comparative information is restated</t>
  </si>
  <si>
    <t>Consolidated statement of financial position</t>
  </si>
  <si>
    <t>Goodwill</t>
  </si>
  <si>
    <t>Other intangible assets</t>
  </si>
  <si>
    <t>Lease assets</t>
  </si>
  <si>
    <t>Investments in joint ventures</t>
  </si>
  <si>
    <t>Investments in associates</t>
  </si>
  <si>
    <t>Other investments</t>
  </si>
  <si>
    <t>Loans to joint ventures</t>
  </si>
  <si>
    <t>Loans to associates</t>
  </si>
  <si>
    <t>Trade receivables and contract assets</t>
  </si>
  <si>
    <t>Derivatives</t>
  </si>
  <si>
    <t>Other receivables</t>
  </si>
  <si>
    <t>Deferred tax</t>
  </si>
  <si>
    <t>Prepayments</t>
  </si>
  <si>
    <t>Total non-current assets</t>
  </si>
  <si>
    <t>Cash and cash equivalents</t>
  </si>
  <si>
    <t>Restricted cash and cash equivalents</t>
  </si>
  <si>
    <t>Assets held for sale</t>
  </si>
  <si>
    <t>Total current assets</t>
  </si>
  <si>
    <t>Share capital</t>
  </si>
  <si>
    <t>Retained earnings and reserves</t>
  </si>
  <si>
    <t>Equity attributable to shareholders of the Company</t>
  </si>
  <si>
    <t>Bond</t>
  </si>
  <si>
    <t>Project financing</t>
  </si>
  <si>
    <t>Other debt</t>
  </si>
  <si>
    <t>Lease liabilities</t>
  </si>
  <si>
    <t>Provisions</t>
  </si>
  <si>
    <t>Total non-current liabilities</t>
  </si>
  <si>
    <t>Credit institutions</t>
  </si>
  <si>
    <t>Trade payables</t>
  </si>
  <si>
    <t>Payables to related parties</t>
  </si>
  <si>
    <t>Corporation tax</t>
  </si>
  <si>
    <t>Deferred income</t>
  </si>
  <si>
    <t>Contract liabilities</t>
  </si>
  <si>
    <t>Other payables</t>
  </si>
  <si>
    <t>Liabilities held for sale</t>
  </si>
  <si>
    <t>Total current liabilities</t>
  </si>
  <si>
    <t>Total equity and liabilities</t>
  </si>
  <si>
    <t>Consolidated statement of cash flow</t>
  </si>
  <si>
    <t>Adjustment for:</t>
  </si>
  <si>
    <t>Change in net working capital, excluding inventories</t>
  </si>
  <si>
    <t>Change in inventories</t>
  </si>
  <si>
    <t>Interest paid on lease liabilities</t>
  </si>
  <si>
    <t>Dividends</t>
  </si>
  <si>
    <t>Other non-cash items</t>
  </si>
  <si>
    <t>Cash flow from operating activities before financial items and tax</t>
  </si>
  <si>
    <t>Taxes paid</t>
  </si>
  <si>
    <t>Interest paid and realised currency losses</t>
  </si>
  <si>
    <t>Interest received and realised currency gains</t>
  </si>
  <si>
    <t>Acquisition/disposal of property, plant, and equipment</t>
  </si>
  <si>
    <t>Proceeds from disposal of equity-accounted investments</t>
  </si>
  <si>
    <t>Acquisition/disposal of other investments</t>
  </si>
  <si>
    <t>Acquisition of enterprises</t>
  </si>
  <si>
    <t>Cash and cash equivalents related to acquired companies</t>
  </si>
  <si>
    <t>Investments in joint ventures and associates</t>
  </si>
  <si>
    <t>Loans to joint ventures and associates</t>
  </si>
  <si>
    <t>Proceeds from credit institutions</t>
  </si>
  <si>
    <t>Proceeds from issue of bonds</t>
  </si>
  <si>
    <t>Repayment of bonds</t>
  </si>
  <si>
    <t>Proceeds from project financing</t>
  </si>
  <si>
    <t>Repayment of project financing</t>
  </si>
  <si>
    <t>Repayment of lease liabilities</t>
  </si>
  <si>
    <t>Payables to associates</t>
  </si>
  <si>
    <t>Capital increase through exercise of warrants</t>
  </si>
  <si>
    <t>Purchase of treasury shares</t>
  </si>
  <si>
    <t>Proceeds from issue of hybrid capital</t>
  </si>
  <si>
    <t>Repayment, hybrid capital</t>
  </si>
  <si>
    <t>Coupon payments, hybrid capital</t>
  </si>
  <si>
    <t>Transactions with non-controlling interests</t>
  </si>
  <si>
    <t>Change in total cash and cash equivalents</t>
  </si>
  <si>
    <t>Total cash and cash equivalents at the beginning</t>
  </si>
  <si>
    <t>Total cash and cash equivalents at the end</t>
  </si>
  <si>
    <t>FY 2023</t>
  </si>
  <si>
    <t>FY 2022</t>
  </si>
  <si>
    <t>FY 2021</t>
  </si>
  <si>
    <t>Sale of energy farms 
and project</t>
  </si>
  <si>
    <t>Reportable segments</t>
  </si>
  <si>
    <t>Non-Reportable segments</t>
  </si>
  <si>
    <t>Eliminations</t>
  </si>
  <si>
    <t>Total</t>
  </si>
  <si>
    <t>Revenue to external customers</t>
  </si>
  <si>
    <t>Inter-segment revenue</t>
  </si>
  <si>
    <t>Other costs</t>
  </si>
  <si>
    <t>Q4 2023</t>
  </si>
  <si>
    <t>Q4 2022</t>
  </si>
  <si>
    <t>Q4 2021</t>
  </si>
  <si>
    <t>Q3 2023</t>
  </si>
  <si>
    <t>Q3 2022</t>
  </si>
  <si>
    <t>Q3 2021</t>
  </si>
  <si>
    <t>Q2 2023</t>
  </si>
  <si>
    <t>Q2 2022</t>
  </si>
  <si>
    <t>Q2 2021</t>
  </si>
  <si>
    <t>Q1 2024</t>
  </si>
  <si>
    <t>Q1 2023</t>
  </si>
  <si>
    <t>Q1 2022</t>
  </si>
  <si>
    <t>Q1 2021</t>
  </si>
  <si>
    <t>Income statement</t>
  </si>
  <si>
    <t>Development and construction services</t>
  </si>
  <si>
    <t>Results from investments in subsidiaries</t>
  </si>
  <si>
    <t>Statement of financial position</t>
  </si>
  <si>
    <t>Investments in subsidiaries</t>
  </si>
  <si>
    <t>Loans to subsidiaries</t>
  </si>
  <si>
    <t>Loans related to joint ventures and associates</t>
  </si>
  <si>
    <t>Payables to subsidiaries</t>
  </si>
  <si>
    <t>Statement of cash flow</t>
  </si>
  <si>
    <t>Results from investments in subsidiaries, joint ventures and associates</t>
  </si>
  <si>
    <t>Change in net working capital</t>
  </si>
  <si>
    <t>Dividends received</t>
  </si>
  <si>
    <t>Proceeds from disposal of subsidiaries, equity-accounted investments</t>
  </si>
  <si>
    <t>Acqusition of enterprises</t>
  </si>
  <si>
    <t>Divestments/Purchase of other investments</t>
  </si>
  <si>
    <t>Investments in subsidiaries, joint ventures and associates</t>
  </si>
  <si>
    <t>Payment of loan establishing costs</t>
  </si>
  <si>
    <t>Repayment of hybrid capital</t>
  </si>
  <si>
    <t>Other</t>
  </si>
  <si>
    <t>Investment in securities</t>
  </si>
  <si>
    <t>Proceeds from issue of bonds/issue of share capital/credit institutions</t>
  </si>
  <si>
    <t>Q2 2024</t>
  </si>
  <si>
    <t>Proceeds from issue of share capital</t>
  </si>
  <si>
    <t>Securities</t>
  </si>
  <si>
    <t>Disposals of securities</t>
  </si>
  <si>
    <t>Repayment of bonds and to credit institutions</t>
  </si>
  <si>
    <t>Q3 2024</t>
  </si>
  <si>
    <t>Repayment to credit institutions</t>
  </si>
  <si>
    <t>FY 2024</t>
  </si>
  <si>
    <t>Q4 2024</t>
  </si>
  <si>
    <t>Work in progress</t>
  </si>
  <si>
    <r>
      <rPr>
        <b/>
        <sz val="7"/>
        <rFont val="Work Sans"/>
      </rPr>
      <t>Remarks: 1.</t>
    </r>
    <r>
      <rPr>
        <sz val="7"/>
        <rFont val="Work Sans"/>
        <scheme val="minor"/>
      </rPr>
      <t xml:space="preserve"> Total pipeline equivalent to capacity in the following portfolios: Screening, Development or Under construction; </t>
    </r>
    <r>
      <rPr>
        <b/>
        <sz val="7"/>
        <rFont val="Work Sans"/>
        <scheme val="minor"/>
      </rPr>
      <t>2.</t>
    </r>
    <r>
      <rPr>
        <sz val="7"/>
        <rFont val="Work Sans"/>
        <scheme val="minor"/>
      </rPr>
      <t xml:space="preserve"> All numbers are rounded to one decimal unless value is lower than 0.05.</t>
    </r>
  </si>
  <si>
    <t>Q1 2025</t>
  </si>
  <si>
    <t>Q2 2025</t>
  </si>
  <si>
    <t>Power-to-X and Storage (Other)</t>
  </si>
  <si>
    <t>Niklas Juhl Adelhof</t>
  </si>
  <si>
    <t>(+45) 28 76 04 26</t>
  </si>
  <si>
    <t>njn@europeanenergy.com</t>
  </si>
  <si>
    <t>Development (Developing) GW</t>
  </si>
  <si>
    <t>Senior Vice President, Head of Corporate Finance</t>
  </si>
  <si>
    <t>Director, Head of Treasury and Investor Relations</t>
  </si>
  <si>
    <t xml:space="preserve"> </t>
  </si>
  <si>
    <t>Q3 2025</t>
  </si>
  <si>
    <t>FY 2025</t>
  </si>
  <si>
    <t>Q4 2025</t>
  </si>
  <si>
    <t>*) Comparative figures for FY 2024 have been restated.</t>
  </si>
  <si>
    <t>*) Comparative figures for FY 2024 have been restated. 2021-2023 has not been adjusted cf. DFSA s. 101(3).</t>
  </si>
  <si>
    <t>Investor Portal</t>
  </si>
  <si>
    <t>IFRS: Grid connected asset (COD)</t>
  </si>
  <si>
    <t>Repayment from joint ventures and associates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</si>
</sst>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#,##0.0"/>
    <numFmt numFmtId="166" formatCode="#,##0.000"/>
    <numFmt numFmtId="167" formatCode="#,##0;\-#,##0;&quot;-&quot;"/>
    <numFmt numFmtId="168" formatCode="dd\-mm\-yyyy_);\(###0\);\-_);@_)"/>
    <numFmt numFmtId="169" formatCode="0.0%"/>
    <numFmt numFmtId="170" formatCode="#,##0_);\-#,##0_);\-_);@_)"/>
    <numFmt numFmtId="171" formatCode="#,##0.0000"/>
  </numFmts>
  <fonts count="56" x14ac:knownFonts="1">
    <font>
      <sz val="9.5"/>
      <name val="Work Sans"/>
      <family val="2"/>
      <scheme val="minor"/>
    </font>
    <font>
      <b/>
      <sz val="24"/>
      <color theme="2"/>
      <name val="Glegoo"/>
      <scheme val="major"/>
    </font>
    <font>
      <sz val="9.5"/>
      <name val="Work Sans"/>
      <family val="2"/>
      <scheme val="minor"/>
    </font>
    <font>
      <b/>
      <sz val="13"/>
      <color theme="2"/>
      <name val="Glegoo"/>
      <scheme val="major"/>
    </font>
    <font>
      <b/>
      <sz val="9.5"/>
      <color theme="2"/>
      <name val="Work Sans"/>
      <family val="2"/>
      <scheme val="minor"/>
    </font>
    <font>
      <b/>
      <sz val="9.5"/>
      <name val="Work Sans"/>
      <family val="2"/>
      <scheme val="minor"/>
    </font>
    <font>
      <sz val="24"/>
      <color theme="2"/>
      <name val="Glegoo"/>
      <family val="2"/>
      <scheme val="major"/>
    </font>
    <font>
      <sz val="11"/>
      <color theme="6"/>
      <name val="Work Sans"/>
      <family val="2"/>
      <scheme val="minor"/>
    </font>
    <font>
      <sz val="11"/>
      <color theme="3"/>
      <name val="Work Sans"/>
      <family val="2"/>
      <scheme val="minor"/>
    </font>
    <font>
      <sz val="11"/>
      <color theme="8"/>
      <name val="Work Sans"/>
      <family val="2"/>
      <scheme val="minor"/>
    </font>
    <font>
      <b/>
      <sz val="11"/>
      <color theme="9"/>
      <name val="Work Sans"/>
      <family val="2"/>
      <scheme val="minor"/>
    </font>
    <font>
      <b/>
      <sz val="9.5"/>
      <name val="Work Sans"/>
      <scheme val="minor"/>
    </font>
    <font>
      <sz val="9.5"/>
      <name val="Work Sans"/>
      <scheme val="minor"/>
    </font>
    <font>
      <u/>
      <sz val="9.5"/>
      <color theme="10"/>
      <name val="Work Sans"/>
      <family val="2"/>
      <scheme val="minor"/>
    </font>
    <font>
      <sz val="9.5"/>
      <color rgb="FFFF0000"/>
      <name val="Work Sans"/>
      <family val="2"/>
      <scheme val="minor"/>
    </font>
    <font>
      <sz val="8"/>
      <name val="Work Sans"/>
      <scheme val="minor"/>
    </font>
    <font>
      <b/>
      <sz val="8"/>
      <name val="Work Sans"/>
      <scheme val="minor"/>
    </font>
    <font>
      <b/>
      <sz val="14"/>
      <color theme="2"/>
      <name val="Work Sans"/>
      <scheme val="minor"/>
    </font>
    <font>
      <sz val="8"/>
      <name val="Work Sans"/>
      <family val="2"/>
      <scheme val="minor"/>
    </font>
    <font>
      <b/>
      <sz val="8"/>
      <color theme="2"/>
      <name val="Work Sans"/>
      <scheme val="minor"/>
    </font>
    <font>
      <sz val="8"/>
      <color rgb="FFFF0000"/>
      <name val="Work Sans"/>
      <scheme val="minor"/>
    </font>
    <font>
      <b/>
      <sz val="14"/>
      <color rgb="FF00857D"/>
      <name val="Work Sans"/>
      <scheme val="minor"/>
    </font>
    <font>
      <b/>
      <sz val="8"/>
      <name val="Work Sans"/>
      <family val="2"/>
      <scheme val="minor"/>
    </font>
    <font>
      <b/>
      <sz val="9.5"/>
      <color theme="0"/>
      <name val="Work Sans"/>
      <scheme val="minor"/>
    </font>
    <font>
      <b/>
      <sz val="8"/>
      <color rgb="FF00857D"/>
      <name val="Work Sans"/>
      <scheme val="minor"/>
    </font>
    <font>
      <sz val="8"/>
      <color theme="2"/>
      <name val="Work Sans"/>
      <scheme val="minor"/>
    </font>
    <font>
      <sz val="8"/>
      <color theme="7"/>
      <name val="Work Sans"/>
      <scheme val="minor"/>
    </font>
    <font>
      <b/>
      <sz val="9"/>
      <color theme="0"/>
      <name val="Work Sans"/>
      <scheme val="minor"/>
    </font>
    <font>
      <u/>
      <sz val="9.5"/>
      <color theme="2"/>
      <name val="Work Sans"/>
      <family val="2"/>
      <scheme val="minor"/>
    </font>
    <font>
      <sz val="8"/>
      <color rgb="FF000000"/>
      <name val="Work Sans"/>
      <scheme val="minor"/>
    </font>
    <font>
      <u/>
      <sz val="8"/>
      <color theme="10"/>
      <name val="Work Sans"/>
      <scheme val="minor"/>
    </font>
    <font>
      <u/>
      <sz val="8"/>
      <color theme="10"/>
      <name val="Work Sans"/>
      <family val="2"/>
      <scheme val="minor"/>
    </font>
    <font>
      <u/>
      <sz val="9.5"/>
      <name val="Work Sans"/>
      <family val="2"/>
      <scheme val="minor"/>
    </font>
    <font>
      <b/>
      <u/>
      <sz val="8"/>
      <color theme="1"/>
      <name val="Work Sans"/>
      <scheme val="minor"/>
    </font>
    <font>
      <u/>
      <sz val="8"/>
      <name val="Work Sans"/>
      <scheme val="minor"/>
    </font>
    <font>
      <sz val="9.5"/>
      <color rgb="FFFF0000"/>
      <name val="Work Sans"/>
      <scheme val="minor"/>
    </font>
    <font>
      <u/>
      <sz val="9.5"/>
      <color theme="11"/>
      <name val="Work Sans"/>
      <family val="2"/>
      <scheme val="minor"/>
    </font>
    <font>
      <b/>
      <sz val="8"/>
      <color theme="1"/>
      <name val="Work Sans"/>
      <scheme val="minor"/>
    </font>
    <font>
      <sz val="8"/>
      <color theme="1"/>
      <name val="Work Sans"/>
      <scheme val="minor"/>
    </font>
    <font>
      <sz val="9.5"/>
      <color theme="1"/>
      <name val="Work Sans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vertAlign val="superscript"/>
      <sz val="8"/>
      <name val="Work Sans"/>
    </font>
    <font>
      <b/>
      <sz val="10"/>
      <color theme="2"/>
      <name val="Work Sans"/>
      <scheme val="minor"/>
    </font>
    <font>
      <sz val="10"/>
      <name val="Work Sans"/>
      <scheme val="minor"/>
    </font>
    <font>
      <b/>
      <sz val="10"/>
      <name val="Work Sans"/>
      <scheme val="minor"/>
    </font>
    <font>
      <sz val="8"/>
      <color rgb="FFFF0000"/>
      <name val="Work Sans"/>
      <family val="2"/>
      <scheme val="minor"/>
    </font>
    <font>
      <b/>
      <sz val="8"/>
      <color theme="2"/>
      <name val="Work Sans"/>
      <family val="2"/>
      <scheme val="minor"/>
    </font>
    <font>
      <sz val="7"/>
      <name val="Work Sans"/>
      <scheme val="minor"/>
    </font>
    <font>
      <b/>
      <sz val="7"/>
      <name val="Work Sans"/>
    </font>
    <font>
      <b/>
      <sz val="7"/>
      <name val="Work Sans"/>
      <scheme val="minor"/>
    </font>
    <font>
      <b/>
      <sz val="8"/>
      <color rgb="FFFF0000"/>
      <name val="Work Sans"/>
      <scheme val="minor"/>
    </font>
    <font>
      <sz val="6"/>
      <name val="Work Sans"/>
      <scheme val="minor"/>
    </font>
    <font>
      <sz val="5"/>
      <name val="Work Sans"/>
      <scheme val="minor"/>
    </font>
    <font>
      <i/>
      <sz val="9.5"/>
      <name val="Work Sans"/>
      <scheme val="minor"/>
    </font>
    <font>
      <sz val="9"/>
      <color theme="1"/>
      <name val="Work Sans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E7E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CF5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8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medium">
        <color theme="2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/>
      <diagonal/>
    </border>
    <border>
      <left/>
      <right style="medium">
        <color theme="2"/>
      </right>
      <top style="thin">
        <color theme="3" tint="0.59999389629810485"/>
      </top>
      <bottom/>
      <diagonal/>
    </border>
    <border>
      <left style="medium">
        <color theme="2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thin">
        <color theme="3" tint="0.59999389629810485"/>
      </bottom>
      <diagonal/>
    </border>
    <border>
      <left style="medium">
        <color theme="2"/>
      </left>
      <right/>
      <top style="medium">
        <color theme="2"/>
      </top>
      <bottom style="thin">
        <color theme="3" tint="0.59999389629810485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medium">
        <color rgb="FF00857D"/>
      </bottom>
      <diagonal/>
    </border>
    <border>
      <left/>
      <right style="medium">
        <color theme="2"/>
      </right>
      <top/>
      <bottom style="medium">
        <color rgb="FF00857D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/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/>
      <top/>
      <bottom style="medium">
        <color theme="2"/>
      </bottom>
      <diagonal/>
    </border>
    <border>
      <left style="thick">
        <color theme="0"/>
      </left>
      <right/>
      <top/>
      <bottom style="thin">
        <color theme="3" tint="0.59999389629810485"/>
      </bottom>
      <diagonal/>
    </border>
    <border>
      <left style="thick">
        <color theme="0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medium">
        <color theme="2"/>
      </top>
      <bottom style="thin">
        <color theme="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/>
      <bottom style="medium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00857D"/>
      </top>
      <bottom/>
      <diagonal/>
    </border>
    <border>
      <left/>
      <right style="medium">
        <color theme="2"/>
      </right>
      <top style="medium">
        <color rgb="FF00857D"/>
      </top>
      <bottom/>
      <diagonal/>
    </border>
    <border>
      <left style="medium">
        <color theme="2"/>
      </left>
      <right/>
      <top style="medium">
        <color rgb="FF00857D"/>
      </top>
      <bottom/>
      <diagonal/>
    </border>
    <border>
      <left style="thin">
        <color theme="0"/>
      </left>
      <right/>
      <top/>
      <bottom style="medium">
        <color theme="2"/>
      </bottom>
      <diagonal/>
    </border>
    <border>
      <left style="thin">
        <color rgb="FF00857D"/>
      </left>
      <right style="thin">
        <color rgb="FF00857D"/>
      </right>
      <top/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857D"/>
      </left>
      <right style="thin">
        <color rgb="FF00857D"/>
      </right>
      <top/>
      <bottom style="thin">
        <color rgb="FF00857D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medium">
        <color rgb="FF00857D"/>
      </right>
      <top/>
      <bottom style="medium">
        <color theme="2"/>
      </bottom>
      <diagonal/>
    </border>
    <border>
      <left/>
      <right style="medium">
        <color rgb="FF00857D"/>
      </right>
      <top/>
      <bottom/>
      <diagonal/>
    </border>
    <border>
      <left/>
      <right style="medium">
        <color rgb="FF00857D"/>
      </right>
      <top style="medium">
        <color theme="2"/>
      </top>
      <bottom style="medium">
        <color theme="2"/>
      </bottom>
      <diagonal/>
    </border>
    <border>
      <left style="medium">
        <color rgb="FF00857D"/>
      </left>
      <right/>
      <top/>
      <bottom/>
      <diagonal/>
    </border>
    <border>
      <left/>
      <right style="medium">
        <color rgb="FF00857D"/>
      </right>
      <top style="medium">
        <color theme="2"/>
      </top>
      <bottom style="thin">
        <color theme="3" tint="0.59999389629810485"/>
      </bottom>
      <diagonal/>
    </border>
    <border>
      <left/>
      <right style="medium">
        <color rgb="FF00857D"/>
      </right>
      <top/>
      <bottom style="thin">
        <color theme="3" tint="0.59999389629810485"/>
      </bottom>
      <diagonal/>
    </border>
    <border>
      <left/>
      <right style="medium">
        <color rgb="FF00857D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rgb="FF00857D"/>
      </right>
      <top style="thin">
        <color theme="3" tint="0.59999389629810485"/>
      </top>
      <bottom style="medium">
        <color theme="2"/>
      </bottom>
      <diagonal/>
    </border>
  </borders>
  <cellStyleXfs count="21">
    <xf numFmtId="0" fontId="0" fillId="0" borderId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7" fillId="2" borderId="0" applyNumberFormat="0" applyBorder="0" applyAlignment="0" applyProtection="0"/>
    <xf numFmtId="0" fontId="5" fillId="0" borderId="1" applyNumberFormat="0" applyFill="0" applyAlignment="0" applyProtection="0"/>
    <xf numFmtId="0" fontId="9" fillId="4" borderId="0" applyNumberFormat="0" applyBorder="0" applyAlignment="0" applyProtection="0"/>
    <xf numFmtId="0" fontId="10" fillId="5" borderId="2" applyNumberFormat="0" applyAlignment="0" applyProtection="0"/>
    <xf numFmtId="0" fontId="7" fillId="0" borderId="4" applyNumberFormat="0" applyAlignment="0" applyProtection="0"/>
    <xf numFmtId="0" fontId="2" fillId="4" borderId="3" applyNumberFormat="0" applyFont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0" fillId="6" borderId="0" applyBorder="0" applyAlignment="0">
      <alignment horizontal="left" vertical="center"/>
    </xf>
    <xf numFmtId="167" fontId="41" fillId="14" borderId="64" applyNumberFormat="0" applyAlignment="0">
      <alignment horizontal="right"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55" fillId="7" borderId="0"/>
  </cellStyleXfs>
  <cellXfs count="708">
    <xf numFmtId="0" fontId="0" fillId="0" borderId="0" xfId="0"/>
    <xf numFmtId="0" fontId="0" fillId="7" borderId="0" xfId="0" applyFill="1"/>
    <xf numFmtId="165" fontId="15" fillId="5" borderId="0" xfId="0" applyNumberFormat="1" applyFont="1" applyFill="1"/>
    <xf numFmtId="165" fontId="15" fillId="7" borderId="0" xfId="0" applyNumberFormat="1" applyFont="1" applyFill="1"/>
    <xf numFmtId="3" fontId="15" fillId="7" borderId="0" xfId="0" applyNumberFormat="1" applyFont="1" applyFill="1"/>
    <xf numFmtId="0" fontId="15" fillId="7" borderId="0" xfId="0" applyFont="1" applyFill="1"/>
    <xf numFmtId="3" fontId="18" fillId="7" borderId="0" xfId="0" applyNumberFormat="1" applyFont="1" applyFill="1"/>
    <xf numFmtId="0" fontId="18" fillId="7" borderId="0" xfId="0" applyFont="1" applyFill="1"/>
    <xf numFmtId="3" fontId="16" fillId="7" borderId="0" xfId="0" applyNumberFormat="1" applyFont="1" applyFill="1"/>
    <xf numFmtId="3" fontId="22" fillId="7" borderId="0" xfId="0" applyNumberFormat="1" applyFont="1" applyFill="1"/>
    <xf numFmtId="3" fontId="15" fillId="7" borderId="0" xfId="14" applyNumberFormat="1" applyFont="1" applyFill="1" applyAlignment="1">
      <alignment horizontal="right"/>
    </xf>
    <xf numFmtId="0" fontId="16" fillId="7" borderId="0" xfId="0" applyFont="1" applyFill="1"/>
    <xf numFmtId="3" fontId="15" fillId="7" borderId="0" xfId="0" applyNumberFormat="1" applyFont="1" applyFill="1" applyAlignment="1">
      <alignment horizontal="right" vertical="center"/>
    </xf>
    <xf numFmtId="0" fontId="17" fillId="7" borderId="0" xfId="0" applyFont="1" applyFill="1"/>
    <xf numFmtId="3" fontId="0" fillId="7" borderId="0" xfId="0" applyNumberFormat="1" applyFill="1"/>
    <xf numFmtId="0" fontId="21" fillId="7" borderId="0" xfId="0" applyFont="1" applyFill="1"/>
    <xf numFmtId="0" fontId="0" fillId="7" borderId="10" xfId="0" applyFill="1" applyBorder="1"/>
    <xf numFmtId="0" fontId="0" fillId="7" borderId="9" xfId="0" applyFill="1" applyBorder="1"/>
    <xf numFmtId="0" fontId="19" fillId="7" borderId="0" xfId="0" applyFont="1" applyFill="1"/>
    <xf numFmtId="0" fontId="12" fillId="7" borderId="0" xfId="0" applyFont="1" applyFill="1"/>
    <xf numFmtId="0" fontId="11" fillId="7" borderId="0" xfId="0" applyFont="1" applyFill="1"/>
    <xf numFmtId="0" fontId="0" fillId="9" borderId="0" xfId="0" applyFill="1"/>
    <xf numFmtId="3" fontId="16" fillId="9" borderId="0" xfId="0" applyNumberFormat="1" applyFont="1" applyFill="1" applyAlignment="1">
      <alignment horizontal="right"/>
    </xf>
    <xf numFmtId="0" fontId="17" fillId="9" borderId="0" xfId="0" applyFont="1" applyFill="1"/>
    <xf numFmtId="3" fontId="0" fillId="9" borderId="0" xfId="0" applyNumberFormat="1" applyFill="1"/>
    <xf numFmtId="0" fontId="15" fillId="9" borderId="0" xfId="0" applyFont="1" applyFill="1"/>
    <xf numFmtId="0" fontId="16" fillId="9" borderId="0" xfId="0" applyFont="1" applyFill="1"/>
    <xf numFmtId="0" fontId="18" fillId="9" borderId="0" xfId="0" applyFont="1" applyFill="1"/>
    <xf numFmtId="0" fontId="14" fillId="7" borderId="0" xfId="0" applyFont="1" applyFill="1"/>
    <xf numFmtId="0" fontId="16" fillId="9" borderId="12" xfId="0" applyFont="1" applyFill="1" applyBorder="1"/>
    <xf numFmtId="0" fontId="19" fillId="9" borderId="13" xfId="0" applyFont="1" applyFill="1" applyBorder="1"/>
    <xf numFmtId="3" fontId="15" fillId="9" borderId="13" xfId="0" applyNumberFormat="1" applyFont="1" applyFill="1" applyBorder="1" applyAlignment="1">
      <alignment horizontal="right"/>
    </xf>
    <xf numFmtId="0" fontId="15" fillId="9" borderId="13" xfId="0" applyFont="1" applyFill="1" applyBorder="1"/>
    <xf numFmtId="0" fontId="16" fillId="9" borderId="14" xfId="0" applyFont="1" applyFill="1" applyBorder="1"/>
    <xf numFmtId="3" fontId="15" fillId="9" borderId="16" xfId="0" applyNumberFormat="1" applyFont="1" applyFill="1" applyBorder="1" applyAlignment="1">
      <alignment horizontal="right"/>
    </xf>
    <xf numFmtId="3" fontId="15" fillId="9" borderId="18" xfId="0" applyNumberFormat="1" applyFont="1" applyFill="1" applyBorder="1" applyAlignment="1">
      <alignment horizontal="right"/>
    </xf>
    <xf numFmtId="3" fontId="15" fillId="9" borderId="17" xfId="0" applyNumberFormat="1" applyFont="1" applyFill="1" applyBorder="1" applyAlignment="1">
      <alignment horizontal="right"/>
    </xf>
    <xf numFmtId="0" fontId="15" fillId="9" borderId="18" xfId="0" applyFont="1" applyFill="1" applyBorder="1"/>
    <xf numFmtId="0" fontId="19" fillId="9" borderId="0" xfId="0" applyFont="1" applyFill="1" applyAlignment="1">
      <alignment horizontal="right"/>
    </xf>
    <xf numFmtId="3" fontId="15" fillId="9" borderId="18" xfId="0" applyNumberFormat="1" applyFont="1" applyFill="1" applyBorder="1"/>
    <xf numFmtId="3" fontId="18" fillId="9" borderId="18" xfId="0" applyNumberFormat="1" applyFont="1" applyFill="1" applyBorder="1" applyAlignment="1">
      <alignment horizontal="right"/>
    </xf>
    <xf numFmtId="3" fontId="15" fillId="9" borderId="19" xfId="0" applyNumberFormat="1" applyFont="1" applyFill="1" applyBorder="1" applyAlignment="1">
      <alignment horizontal="right"/>
    </xf>
    <xf numFmtId="3" fontId="18" fillId="9" borderId="19" xfId="0" applyNumberFormat="1" applyFont="1" applyFill="1" applyBorder="1" applyAlignment="1">
      <alignment horizontal="right"/>
    </xf>
    <xf numFmtId="3" fontId="18" fillId="9" borderId="19" xfId="0" quotePrefix="1" applyNumberFormat="1" applyFont="1" applyFill="1" applyBorder="1" applyAlignment="1">
      <alignment horizontal="right"/>
    </xf>
    <xf numFmtId="3" fontId="15" fillId="9" borderId="13" xfId="0" applyNumberFormat="1" applyFont="1" applyFill="1" applyBorder="1"/>
    <xf numFmtId="3" fontId="18" fillId="9" borderId="13" xfId="0" applyNumberFormat="1" applyFont="1" applyFill="1" applyBorder="1" applyAlignment="1">
      <alignment horizontal="right"/>
    </xf>
    <xf numFmtId="3" fontId="16" fillId="9" borderId="14" xfId="0" applyNumberFormat="1" applyFont="1" applyFill="1" applyBorder="1" applyAlignment="1">
      <alignment horizontal="right"/>
    </xf>
    <xf numFmtId="0" fontId="19" fillId="9" borderId="21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22" xfId="0" applyNumberFormat="1" applyFont="1" applyFill="1" applyBorder="1" applyAlignment="1">
      <alignment horizontal="right"/>
    </xf>
    <xf numFmtId="3" fontId="15" fillId="9" borderId="32" xfId="0" applyNumberFormat="1" applyFont="1" applyFill="1" applyBorder="1" applyAlignment="1">
      <alignment horizontal="right"/>
    </xf>
    <xf numFmtId="3" fontId="15" fillId="9" borderId="24" xfId="0" applyNumberFormat="1" applyFont="1" applyFill="1" applyBorder="1" applyAlignment="1">
      <alignment horizontal="right"/>
    </xf>
    <xf numFmtId="3" fontId="16" fillId="9" borderId="26" xfId="0" applyNumberFormat="1" applyFont="1" applyFill="1" applyBorder="1" applyAlignment="1">
      <alignment horizontal="right"/>
    </xf>
    <xf numFmtId="3" fontId="16" fillId="9" borderId="21" xfId="0" applyNumberFormat="1" applyFont="1" applyFill="1" applyBorder="1" applyAlignment="1">
      <alignment horizontal="right"/>
    </xf>
    <xf numFmtId="3" fontId="15" fillId="9" borderId="27" xfId="0" applyNumberFormat="1" applyFont="1" applyFill="1" applyBorder="1" applyAlignment="1">
      <alignment horizontal="right"/>
    </xf>
    <xf numFmtId="3" fontId="15" fillId="9" borderId="20" xfId="0" applyNumberFormat="1" applyFont="1" applyFill="1" applyBorder="1" applyAlignment="1">
      <alignment horizontal="right"/>
    </xf>
    <xf numFmtId="3" fontId="16" fillId="9" borderId="33" xfId="0" applyNumberFormat="1" applyFont="1" applyFill="1" applyBorder="1" applyAlignment="1">
      <alignment horizontal="right"/>
    </xf>
    <xf numFmtId="3" fontId="16" fillId="9" borderId="25" xfId="0" applyNumberFormat="1" applyFont="1" applyFill="1" applyBorder="1" applyAlignment="1">
      <alignment horizontal="right"/>
    </xf>
    <xf numFmtId="3" fontId="18" fillId="9" borderId="22" xfId="0" applyNumberFormat="1" applyFont="1" applyFill="1" applyBorder="1" applyAlignment="1">
      <alignment horizontal="right"/>
    </xf>
    <xf numFmtId="3" fontId="18" fillId="9" borderId="24" xfId="0" applyNumberFormat="1" applyFont="1" applyFill="1" applyBorder="1" applyAlignment="1">
      <alignment horizontal="right"/>
    </xf>
    <xf numFmtId="3" fontId="18" fillId="9" borderId="20" xfId="0" applyNumberFormat="1" applyFont="1" applyFill="1" applyBorder="1" applyAlignment="1">
      <alignment horizontal="right"/>
    </xf>
    <xf numFmtId="0" fontId="19" fillId="7" borderId="0" xfId="0" applyFont="1" applyFill="1" applyAlignment="1">
      <alignment horizontal="right"/>
    </xf>
    <xf numFmtId="0" fontId="19" fillId="7" borderId="13" xfId="0" applyFont="1" applyFill="1" applyBorder="1"/>
    <xf numFmtId="0" fontId="19" fillId="7" borderId="13" xfId="0" applyFont="1" applyFill="1" applyBorder="1" applyAlignment="1">
      <alignment horizontal="right"/>
    </xf>
    <xf numFmtId="0" fontId="15" fillId="7" borderId="13" xfId="0" applyFont="1" applyFill="1" applyBorder="1"/>
    <xf numFmtId="0" fontId="16" fillId="7" borderId="14" xfId="0" applyFont="1" applyFill="1" applyBorder="1"/>
    <xf numFmtId="3" fontId="15" fillId="7" borderId="13" xfId="0" applyNumberFormat="1" applyFont="1" applyFill="1" applyBorder="1"/>
    <xf numFmtId="0" fontId="0" fillId="7" borderId="13" xfId="0" applyFill="1" applyBorder="1"/>
    <xf numFmtId="0" fontId="18" fillId="7" borderId="13" xfId="0" applyFont="1" applyFill="1" applyBorder="1"/>
    <xf numFmtId="0" fontId="15" fillId="7" borderId="16" xfId="0" applyFont="1" applyFill="1" applyBorder="1"/>
    <xf numFmtId="0" fontId="15" fillId="7" borderId="17" xfId="0" applyFont="1" applyFill="1" applyBorder="1"/>
    <xf numFmtId="0" fontId="16" fillId="7" borderId="17" xfId="0" applyFont="1" applyFill="1" applyBorder="1"/>
    <xf numFmtId="0" fontId="15" fillId="7" borderId="18" xfId="0" applyFont="1" applyFill="1" applyBorder="1"/>
    <xf numFmtId="0" fontId="18" fillId="7" borderId="18" xfId="0" applyFont="1" applyFill="1" applyBorder="1"/>
    <xf numFmtId="0" fontId="18" fillId="7" borderId="16" xfId="0" applyFont="1" applyFill="1" applyBorder="1"/>
    <xf numFmtId="9" fontId="18" fillId="7" borderId="18" xfId="0" applyNumberFormat="1" applyFont="1" applyFill="1" applyBorder="1"/>
    <xf numFmtId="3" fontId="15" fillId="7" borderId="18" xfId="0" applyNumberFormat="1" applyFont="1" applyFill="1" applyBorder="1"/>
    <xf numFmtId="3" fontId="15" fillId="7" borderId="16" xfId="0" applyNumberFormat="1" applyFont="1" applyFill="1" applyBorder="1" applyAlignment="1">
      <alignment horizontal="right"/>
    </xf>
    <xf numFmtId="3" fontId="15" fillId="7" borderId="16" xfId="0" applyNumberFormat="1" applyFont="1" applyFill="1" applyBorder="1"/>
    <xf numFmtId="3" fontId="15" fillId="7" borderId="18" xfId="0" applyNumberFormat="1" applyFont="1" applyFill="1" applyBorder="1" applyAlignment="1">
      <alignment horizontal="right"/>
    </xf>
    <xf numFmtId="3" fontId="15" fillId="7" borderId="18" xfId="14" applyNumberFormat="1" applyFont="1" applyFill="1" applyBorder="1" applyAlignment="1">
      <alignment horizontal="right"/>
    </xf>
    <xf numFmtId="3" fontId="15" fillId="7" borderId="17" xfId="0" applyNumberFormat="1" applyFont="1" applyFill="1" applyBorder="1" applyAlignment="1">
      <alignment horizontal="right"/>
    </xf>
    <xf numFmtId="0" fontId="19" fillId="7" borderId="19" xfId="0" applyFont="1" applyFill="1" applyBorder="1"/>
    <xf numFmtId="0" fontId="18" fillId="7" borderId="19" xfId="0" applyFont="1" applyFill="1" applyBorder="1"/>
    <xf numFmtId="3" fontId="16" fillId="7" borderId="18" xfId="0" applyNumberFormat="1" applyFont="1" applyFill="1" applyBorder="1"/>
    <xf numFmtId="3" fontId="16" fillId="7" borderId="18" xfId="14" applyNumberFormat="1" applyFont="1" applyFill="1" applyBorder="1" applyAlignment="1">
      <alignment horizontal="right"/>
    </xf>
    <xf numFmtId="3" fontId="18" fillId="7" borderId="19" xfId="0" applyNumberFormat="1" applyFont="1" applyFill="1" applyBorder="1"/>
    <xf numFmtId="0" fontId="15" fillId="7" borderId="19" xfId="0" applyFont="1" applyFill="1" applyBorder="1"/>
    <xf numFmtId="3" fontId="16" fillId="7" borderId="14" xfId="0" applyNumberFormat="1" applyFont="1" applyFill="1" applyBorder="1"/>
    <xf numFmtId="3" fontId="16" fillId="7" borderId="13" xfId="0" applyNumberFormat="1" applyFont="1" applyFill="1" applyBorder="1"/>
    <xf numFmtId="3" fontId="18" fillId="7" borderId="13" xfId="0" applyNumberFormat="1" applyFont="1" applyFill="1" applyBorder="1"/>
    <xf numFmtId="0" fontId="16" fillId="7" borderId="13" xfId="0" applyFont="1" applyFill="1" applyBorder="1"/>
    <xf numFmtId="0" fontId="16" fillId="7" borderId="20" xfId="0" applyFont="1" applyFill="1" applyBorder="1"/>
    <xf numFmtId="0" fontId="15" fillId="7" borderId="21" xfId="0" applyFont="1" applyFill="1" applyBorder="1"/>
    <xf numFmtId="3" fontId="15" fillId="7" borderId="21" xfId="0" applyNumberFormat="1" applyFont="1" applyFill="1" applyBorder="1"/>
    <xf numFmtId="3" fontId="15" fillId="7" borderId="27" xfId="0" applyNumberFormat="1" applyFont="1" applyFill="1" applyBorder="1"/>
    <xf numFmtId="0" fontId="15" fillId="7" borderId="20" xfId="0" applyFont="1" applyFill="1" applyBorder="1"/>
    <xf numFmtId="3" fontId="16" fillId="7" borderId="27" xfId="0" applyNumberFormat="1" applyFont="1" applyFill="1" applyBorder="1"/>
    <xf numFmtId="3" fontId="16" fillId="7" borderId="20" xfId="0" applyNumberFormat="1" applyFont="1" applyFill="1" applyBorder="1"/>
    <xf numFmtId="3" fontId="15" fillId="7" borderId="20" xfId="0" applyNumberFormat="1" applyFont="1" applyFill="1" applyBorder="1"/>
    <xf numFmtId="3" fontId="16" fillId="7" borderId="33" xfId="0" applyNumberFormat="1" applyFont="1" applyFill="1" applyBorder="1"/>
    <xf numFmtId="3" fontId="16" fillId="7" borderId="25" xfId="0" applyNumberFormat="1" applyFont="1" applyFill="1" applyBorder="1"/>
    <xf numFmtId="0" fontId="15" fillId="7" borderId="26" xfId="0" applyFont="1" applyFill="1" applyBorder="1"/>
    <xf numFmtId="3" fontId="18" fillId="7" borderId="20" xfId="0" applyNumberFormat="1" applyFont="1" applyFill="1" applyBorder="1"/>
    <xf numFmtId="3" fontId="15" fillId="7" borderId="35" xfId="0" applyNumberFormat="1" applyFont="1" applyFill="1" applyBorder="1"/>
    <xf numFmtId="0" fontId="15" fillId="7" borderId="34" xfId="0" applyFont="1" applyFill="1" applyBorder="1"/>
    <xf numFmtId="3" fontId="15" fillId="7" borderId="31" xfId="0" applyNumberFormat="1" applyFont="1" applyFill="1" applyBorder="1"/>
    <xf numFmtId="3" fontId="15" fillId="7" borderId="17" xfId="0" applyNumberFormat="1" applyFont="1" applyFill="1" applyBorder="1"/>
    <xf numFmtId="3" fontId="15" fillId="7" borderId="23" xfId="0" applyNumberFormat="1" applyFont="1" applyFill="1" applyBorder="1"/>
    <xf numFmtId="3" fontId="18" fillId="7" borderId="17" xfId="0" applyNumberFormat="1" applyFont="1" applyFill="1" applyBorder="1"/>
    <xf numFmtId="3" fontId="18" fillId="7" borderId="23" xfId="0" applyNumberFormat="1" applyFont="1" applyFill="1" applyBorder="1"/>
    <xf numFmtId="0" fontId="18" fillId="7" borderId="17" xfId="0" applyFont="1" applyFill="1" applyBorder="1"/>
    <xf numFmtId="0" fontId="15" fillId="7" borderId="31" xfId="0" applyFont="1" applyFill="1" applyBorder="1"/>
    <xf numFmtId="0" fontId="15" fillId="7" borderId="23" xfId="0" applyFont="1" applyFill="1" applyBorder="1"/>
    <xf numFmtId="3" fontId="15" fillId="7" borderId="28" xfId="0" applyNumberFormat="1" applyFont="1" applyFill="1" applyBorder="1"/>
    <xf numFmtId="0" fontId="18" fillId="7" borderId="23" xfId="0" applyFont="1" applyFill="1" applyBorder="1"/>
    <xf numFmtId="3" fontId="15" fillId="7" borderId="34" xfId="0" applyNumberFormat="1" applyFont="1" applyFill="1" applyBorder="1"/>
    <xf numFmtId="3" fontId="18" fillId="7" borderId="16" xfId="0" applyNumberFormat="1" applyFont="1" applyFill="1" applyBorder="1"/>
    <xf numFmtId="3" fontId="18" fillId="7" borderId="34" xfId="0" applyNumberFormat="1" applyFont="1" applyFill="1" applyBorder="1"/>
    <xf numFmtId="3" fontId="15" fillId="7" borderId="15" xfId="0" applyNumberFormat="1" applyFont="1" applyFill="1" applyBorder="1"/>
    <xf numFmtId="3" fontId="15" fillId="7" borderId="22" xfId="0" applyNumberFormat="1" applyFont="1" applyFill="1" applyBorder="1"/>
    <xf numFmtId="3" fontId="18" fillId="7" borderId="18" xfId="0" applyNumberFormat="1" applyFont="1" applyFill="1" applyBorder="1"/>
    <xf numFmtId="3" fontId="18" fillId="7" borderId="22" xfId="0" applyNumberFormat="1" applyFont="1" applyFill="1" applyBorder="1"/>
    <xf numFmtId="0" fontId="25" fillId="7" borderId="0" xfId="0" applyFont="1" applyFill="1"/>
    <xf numFmtId="0" fontId="19" fillId="7" borderId="21" xfId="0" applyFont="1" applyFill="1" applyBorder="1" applyAlignment="1">
      <alignment horizontal="right"/>
    </xf>
    <xf numFmtId="0" fontId="19" fillId="7" borderId="26" xfId="0" applyFont="1" applyFill="1" applyBorder="1" applyAlignment="1">
      <alignment horizontal="right"/>
    </xf>
    <xf numFmtId="3" fontId="16" fillId="7" borderId="26" xfId="0" applyNumberFormat="1" applyFont="1" applyFill="1" applyBorder="1"/>
    <xf numFmtId="3" fontId="22" fillId="7" borderId="21" xfId="0" applyNumberFormat="1" applyFont="1" applyFill="1" applyBorder="1"/>
    <xf numFmtId="3" fontId="18" fillId="7" borderId="27" xfId="0" applyNumberFormat="1" applyFont="1" applyFill="1" applyBorder="1"/>
    <xf numFmtId="3" fontId="22" fillId="7" borderId="26" xfId="0" applyNumberFormat="1" applyFont="1" applyFill="1" applyBorder="1"/>
    <xf numFmtId="3" fontId="16" fillId="7" borderId="21" xfId="0" applyNumberFormat="1" applyFont="1" applyFill="1" applyBorder="1"/>
    <xf numFmtId="0" fontId="18" fillId="7" borderId="20" xfId="0" applyFont="1" applyFill="1" applyBorder="1"/>
    <xf numFmtId="0" fontId="15" fillId="7" borderId="27" xfId="0" applyFont="1" applyFill="1" applyBorder="1"/>
    <xf numFmtId="0" fontId="18" fillId="7" borderId="27" xfId="0" applyFont="1" applyFill="1" applyBorder="1"/>
    <xf numFmtId="0" fontId="16" fillId="7" borderId="27" xfId="0" applyFont="1" applyFill="1" applyBorder="1"/>
    <xf numFmtId="0" fontId="15" fillId="7" borderId="22" xfId="0" applyFont="1" applyFill="1" applyBorder="1"/>
    <xf numFmtId="0" fontId="18" fillId="7" borderId="22" xfId="0" applyFont="1" applyFill="1" applyBorder="1"/>
    <xf numFmtId="3" fontId="18" fillId="7" borderId="35" xfId="0" applyNumberFormat="1" applyFont="1" applyFill="1" applyBorder="1"/>
    <xf numFmtId="3" fontId="15" fillId="7" borderId="22" xfId="14" applyNumberFormat="1" applyFont="1" applyFill="1" applyBorder="1" applyAlignment="1">
      <alignment horizontal="right"/>
    </xf>
    <xf numFmtId="3" fontId="15" fillId="7" borderId="28" xfId="14" applyNumberFormat="1" applyFont="1" applyFill="1" applyBorder="1" applyAlignment="1">
      <alignment horizontal="right"/>
    </xf>
    <xf numFmtId="3" fontId="18" fillId="7" borderId="28" xfId="0" applyNumberFormat="1" applyFont="1" applyFill="1" applyBorder="1"/>
    <xf numFmtId="0" fontId="18" fillId="7" borderId="28" xfId="0" applyFont="1" applyFill="1" applyBorder="1"/>
    <xf numFmtId="3" fontId="18" fillId="7" borderId="31" xfId="0" applyNumberFormat="1" applyFont="1" applyFill="1" applyBorder="1"/>
    <xf numFmtId="0" fontId="18" fillId="7" borderId="31" xfId="0" applyFont="1" applyFill="1" applyBorder="1"/>
    <xf numFmtId="3" fontId="15" fillId="7" borderId="17" xfId="14" applyNumberFormat="1" applyFont="1" applyFill="1" applyBorder="1" applyAlignment="1">
      <alignment horizontal="right"/>
    </xf>
    <xf numFmtId="3" fontId="15" fillId="7" borderId="23" xfId="14" applyNumberFormat="1" applyFont="1" applyFill="1" applyBorder="1" applyAlignment="1">
      <alignment horizontal="right"/>
    </xf>
    <xf numFmtId="3" fontId="15" fillId="7" borderId="31" xfId="14" applyNumberFormat="1" applyFont="1" applyFill="1" applyBorder="1" applyAlignment="1">
      <alignment horizontal="right"/>
    </xf>
    <xf numFmtId="0" fontId="15" fillId="7" borderId="28" xfId="0" applyFont="1" applyFill="1" applyBorder="1"/>
    <xf numFmtId="0" fontId="20" fillId="7" borderId="18" xfId="0" applyFont="1" applyFill="1" applyBorder="1"/>
    <xf numFmtId="3" fontId="22" fillId="7" borderId="18" xfId="0" applyNumberFormat="1" applyFont="1" applyFill="1" applyBorder="1"/>
    <xf numFmtId="3" fontId="15" fillId="7" borderId="18" xfId="0" applyNumberFormat="1" applyFont="1" applyFill="1" applyBorder="1" applyAlignment="1">
      <alignment horizontal="right" vertical="center"/>
    </xf>
    <xf numFmtId="3" fontId="18" fillId="7" borderId="17" xfId="0" applyNumberFormat="1" applyFont="1" applyFill="1" applyBorder="1" applyAlignment="1">
      <alignment horizontal="right" vertical="center"/>
    </xf>
    <xf numFmtId="3" fontId="15" fillId="7" borderId="17" xfId="0" applyNumberFormat="1" applyFont="1" applyFill="1" applyBorder="1" applyAlignment="1">
      <alignment horizontal="right" vertical="center"/>
    </xf>
    <xf numFmtId="0" fontId="16" fillId="7" borderId="18" xfId="0" applyFont="1" applyFill="1" applyBorder="1"/>
    <xf numFmtId="3" fontId="22" fillId="7" borderId="14" xfId="0" applyNumberFormat="1" applyFont="1" applyFill="1" applyBorder="1"/>
    <xf numFmtId="3" fontId="15" fillId="7" borderId="19" xfId="0" applyNumberFormat="1" applyFont="1" applyFill="1" applyBorder="1"/>
    <xf numFmtId="0" fontId="16" fillId="9" borderId="7" xfId="0" applyFont="1" applyFill="1" applyBorder="1"/>
    <xf numFmtId="0" fontId="27" fillId="6" borderId="5" xfId="0" applyFont="1" applyFill="1" applyBorder="1" applyAlignment="1">
      <alignment horizontal="center"/>
    </xf>
    <xf numFmtId="0" fontId="28" fillId="9" borderId="0" xfId="13" applyFont="1" applyFill="1"/>
    <xf numFmtId="0" fontId="18" fillId="5" borderId="6" xfId="13" applyFont="1" applyFill="1" applyBorder="1" applyAlignment="1">
      <alignment horizontal="left" indent="1"/>
    </xf>
    <xf numFmtId="0" fontId="18" fillId="5" borderId="8" xfId="13" applyFont="1" applyFill="1" applyBorder="1" applyAlignment="1">
      <alignment horizontal="left" indent="1"/>
    </xf>
    <xf numFmtId="0" fontId="18" fillId="5" borderId="6" xfId="13" applyFont="1" applyFill="1" applyBorder="1" applyAlignment="1">
      <alignment horizontal="left"/>
    </xf>
    <xf numFmtId="0" fontId="15" fillId="7" borderId="18" xfId="0" applyFont="1" applyFill="1" applyBorder="1" applyAlignment="1">
      <alignment horizontal="left" indent="2"/>
    </xf>
    <xf numFmtId="0" fontId="15" fillId="7" borderId="12" xfId="0" applyFont="1" applyFill="1" applyBorder="1"/>
    <xf numFmtId="0" fontId="16" fillId="7" borderId="17" xfId="0" applyFont="1" applyFill="1" applyBorder="1" applyAlignment="1">
      <alignment horizontal="left" indent="1"/>
    </xf>
    <xf numFmtId="0" fontId="16" fillId="7" borderId="18" xfId="0" applyFont="1" applyFill="1" applyBorder="1" applyAlignment="1">
      <alignment horizontal="left" indent="1"/>
    </xf>
    <xf numFmtId="164" fontId="18" fillId="7" borderId="18" xfId="0" applyNumberFormat="1" applyFont="1" applyFill="1" applyBorder="1"/>
    <xf numFmtId="37" fontId="16" fillId="7" borderId="18" xfId="14" applyNumberFormat="1" applyFont="1" applyFill="1" applyBorder="1"/>
    <xf numFmtId="37" fontId="15" fillId="9" borderId="0" xfId="14" applyNumberFormat="1" applyFont="1" applyFill="1"/>
    <xf numFmtId="37" fontId="15" fillId="9" borderId="18" xfId="14" applyNumberFormat="1" applyFont="1" applyFill="1" applyBorder="1"/>
    <xf numFmtId="37" fontId="15" fillId="7" borderId="17" xfId="14" applyNumberFormat="1" applyFont="1" applyFill="1" applyBorder="1"/>
    <xf numFmtId="37" fontId="15" fillId="7" borderId="0" xfId="14" applyNumberFormat="1" applyFont="1" applyFill="1"/>
    <xf numFmtId="37" fontId="16" fillId="7" borderId="14" xfId="14" applyNumberFormat="1" applyFont="1" applyFill="1" applyBorder="1"/>
    <xf numFmtId="3" fontId="15" fillId="7" borderId="18" xfId="14" applyNumberFormat="1" applyFont="1" applyFill="1" applyBorder="1"/>
    <xf numFmtId="3" fontId="15" fillId="7" borderId="0" xfId="14" applyNumberFormat="1" applyFont="1" applyFill="1"/>
    <xf numFmtId="3" fontId="15" fillId="7" borderId="17" xfId="14" applyNumberFormat="1" applyFont="1" applyFill="1" applyBorder="1"/>
    <xf numFmtId="3" fontId="16" fillId="7" borderId="14" xfId="14" applyNumberFormat="1" applyFont="1" applyFill="1" applyBorder="1"/>
    <xf numFmtId="3" fontId="15" fillId="7" borderId="23" xfId="14" applyNumberFormat="1" applyFont="1" applyFill="1" applyBorder="1"/>
    <xf numFmtId="3" fontId="15" fillId="7" borderId="21" xfId="14" applyNumberFormat="1" applyFont="1" applyFill="1" applyBorder="1"/>
    <xf numFmtId="3" fontId="16" fillId="7" borderId="25" xfId="14" applyNumberFormat="1" applyFont="1" applyFill="1" applyBorder="1"/>
    <xf numFmtId="3" fontId="15" fillId="7" borderId="22" xfId="14" applyNumberFormat="1" applyFont="1" applyFill="1" applyBorder="1"/>
    <xf numFmtId="3" fontId="15" fillId="7" borderId="19" xfId="14" applyNumberFormat="1" applyFont="1" applyFill="1" applyBorder="1"/>
    <xf numFmtId="0" fontId="15" fillId="7" borderId="6" xfId="0" applyFont="1" applyFill="1" applyBorder="1"/>
    <xf numFmtId="0" fontId="16" fillId="9" borderId="6" xfId="0" applyFont="1" applyFill="1" applyBorder="1"/>
    <xf numFmtId="0" fontId="15" fillId="9" borderId="6" xfId="0" applyFont="1" applyFill="1" applyBorder="1"/>
    <xf numFmtId="0" fontId="30" fillId="9" borderId="6" xfId="13" applyFont="1" applyFill="1" applyBorder="1"/>
    <xf numFmtId="0" fontId="26" fillId="7" borderId="0" xfId="0" applyFont="1" applyFill="1"/>
    <xf numFmtId="0" fontId="27" fillId="7" borderId="6" xfId="0" applyFont="1" applyFill="1" applyBorder="1" applyAlignment="1">
      <alignment horizontal="center"/>
    </xf>
    <xf numFmtId="0" fontId="33" fillId="10" borderId="40" xfId="13" applyFont="1" applyFill="1" applyBorder="1" applyAlignment="1"/>
    <xf numFmtId="0" fontId="16" fillId="10" borderId="0" xfId="0" applyFont="1" applyFill="1" applyAlignment="1">
      <alignment horizontal="left"/>
    </xf>
    <xf numFmtId="0" fontId="16" fillId="10" borderId="41" xfId="0" applyFont="1" applyFill="1" applyBorder="1" applyAlignment="1">
      <alignment horizontal="left"/>
    </xf>
    <xf numFmtId="0" fontId="16" fillId="10" borderId="40" xfId="0" applyFont="1" applyFill="1" applyBorder="1"/>
    <xf numFmtId="0" fontId="16" fillId="10" borderId="42" xfId="0" applyFont="1" applyFill="1" applyBorder="1"/>
    <xf numFmtId="0" fontId="32" fillId="9" borderId="36" xfId="13" applyFont="1" applyFill="1" applyBorder="1"/>
    <xf numFmtId="0" fontId="0" fillId="7" borderId="11" xfId="0" applyFill="1" applyBorder="1"/>
    <xf numFmtId="3" fontId="16" fillId="7" borderId="0" xfId="0" applyNumberFormat="1" applyFont="1" applyFill="1" applyAlignment="1">
      <alignment horizontal="right"/>
    </xf>
    <xf numFmtId="0" fontId="15" fillId="7" borderId="14" xfId="0" applyFont="1" applyFill="1" applyBorder="1"/>
    <xf numFmtId="3" fontId="15" fillId="7" borderId="14" xfId="0" applyNumberFormat="1" applyFont="1" applyFill="1" applyBorder="1"/>
    <xf numFmtId="0" fontId="24" fillId="7" borderId="13" xfId="0" applyFont="1" applyFill="1" applyBorder="1"/>
    <xf numFmtId="3" fontId="15" fillId="7" borderId="31" xfId="0" applyNumberFormat="1" applyFont="1" applyFill="1" applyBorder="1" applyAlignment="1">
      <alignment horizontal="right"/>
    </xf>
    <xf numFmtId="3" fontId="15" fillId="7" borderId="28" xfId="0" applyNumberFormat="1" applyFont="1" applyFill="1" applyBorder="1" applyAlignment="1">
      <alignment horizontal="right"/>
    </xf>
    <xf numFmtId="3" fontId="15" fillId="7" borderId="22" xfId="0" applyNumberFormat="1" applyFont="1" applyFill="1" applyBorder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5" fillId="7" borderId="21" xfId="0" applyNumberFormat="1" applyFont="1" applyFill="1" applyBorder="1" applyAlignment="1">
      <alignment horizontal="right"/>
    </xf>
    <xf numFmtId="3" fontId="15" fillId="7" borderId="23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3" fontId="15" fillId="9" borderId="34" xfId="0" applyNumberFormat="1" applyFont="1" applyFill="1" applyBorder="1" applyAlignment="1">
      <alignment horizontal="right"/>
    </xf>
    <xf numFmtId="3" fontId="16" fillId="7" borderId="17" xfId="0" applyNumberFormat="1" applyFont="1" applyFill="1" applyBorder="1"/>
    <xf numFmtId="165" fontId="15" fillId="12" borderId="0" xfId="0" applyNumberFormat="1" applyFont="1" applyFill="1" applyAlignment="1">
      <alignment horizontal="right" wrapText="1"/>
    </xf>
    <xf numFmtId="3" fontId="15" fillId="12" borderId="0" xfId="0" applyNumberFormat="1" applyFont="1" applyFill="1"/>
    <xf numFmtId="3" fontId="15" fillId="12" borderId="13" xfId="0" applyNumberFormat="1" applyFont="1" applyFill="1" applyBorder="1"/>
    <xf numFmtId="165" fontId="15" fillId="12" borderId="0" xfId="0" applyNumberFormat="1" applyFont="1" applyFill="1" applyAlignment="1">
      <alignment wrapText="1"/>
    </xf>
    <xf numFmtId="3" fontId="15" fillId="12" borderId="16" xfId="0" applyNumberFormat="1" applyFont="1" applyFill="1" applyBorder="1" applyAlignment="1">
      <alignment horizontal="right"/>
    </xf>
    <xf numFmtId="3" fontId="15" fillId="12" borderId="18" xfId="0" applyNumberFormat="1" applyFont="1" applyFill="1" applyBorder="1" applyAlignment="1">
      <alignment horizontal="right"/>
    </xf>
    <xf numFmtId="3" fontId="15" fillId="12" borderId="17" xfId="0" applyNumberFormat="1" applyFont="1" applyFill="1" applyBorder="1" applyAlignment="1">
      <alignment horizontal="right"/>
    </xf>
    <xf numFmtId="3" fontId="16" fillId="12" borderId="18" xfId="14" applyNumberFormat="1" applyFont="1" applyFill="1" applyBorder="1" applyAlignment="1">
      <alignment horizontal="right"/>
    </xf>
    <xf numFmtId="3" fontId="15" fillId="12" borderId="18" xfId="0" applyNumberFormat="1" applyFont="1" applyFill="1" applyBorder="1"/>
    <xf numFmtId="3" fontId="16" fillId="12" borderId="18" xfId="0" applyNumberFormat="1" applyFont="1" applyFill="1" applyBorder="1"/>
    <xf numFmtId="3" fontId="16" fillId="12" borderId="13" xfId="0" applyNumberFormat="1" applyFont="1" applyFill="1" applyBorder="1"/>
    <xf numFmtId="3" fontId="15" fillId="12" borderId="16" xfId="0" applyNumberFormat="1" applyFont="1" applyFill="1" applyBorder="1"/>
    <xf numFmtId="3" fontId="16" fillId="12" borderId="17" xfId="0" applyNumberFormat="1" applyFont="1" applyFill="1" applyBorder="1"/>
    <xf numFmtId="0" fontId="0" fillId="12" borderId="13" xfId="0" applyFill="1" applyBorder="1"/>
    <xf numFmtId="0" fontId="18" fillId="12" borderId="16" xfId="0" applyFont="1" applyFill="1" applyBorder="1"/>
    <xf numFmtId="0" fontId="18" fillId="12" borderId="18" xfId="0" applyFont="1" applyFill="1" applyBorder="1"/>
    <xf numFmtId="0" fontId="18" fillId="12" borderId="19" xfId="0" applyFont="1" applyFill="1" applyBorder="1"/>
    <xf numFmtId="9" fontId="18" fillId="12" borderId="18" xfId="0" applyNumberFormat="1" applyFont="1" applyFill="1" applyBorder="1"/>
    <xf numFmtId="164" fontId="18" fillId="12" borderId="18" xfId="0" applyNumberFormat="1" applyFont="1" applyFill="1" applyBorder="1"/>
    <xf numFmtId="3" fontId="15" fillId="12" borderId="13" xfId="0" applyNumberFormat="1" applyFont="1" applyFill="1" applyBorder="1" applyAlignment="1">
      <alignment horizontal="right"/>
    </xf>
    <xf numFmtId="3" fontId="16" fillId="12" borderId="0" xfId="0" applyNumberFormat="1" applyFont="1" applyFill="1" applyAlignment="1">
      <alignment horizontal="right"/>
    </xf>
    <xf numFmtId="3" fontId="16" fillId="12" borderId="13" xfId="0" applyNumberFormat="1" applyFont="1" applyFill="1" applyBorder="1" applyAlignment="1">
      <alignment horizontal="right"/>
    </xf>
    <xf numFmtId="3" fontId="15" fillId="12" borderId="18" xfId="14" applyNumberFormat="1" applyFont="1" applyFill="1" applyBorder="1"/>
    <xf numFmtId="3" fontId="15" fillId="12" borderId="0" xfId="14" applyNumberFormat="1" applyFont="1" applyFill="1"/>
    <xf numFmtId="3" fontId="16" fillId="12" borderId="14" xfId="14" applyNumberFormat="1" applyFont="1" applyFill="1" applyBorder="1"/>
    <xf numFmtId="3" fontId="18" fillId="12" borderId="18" xfId="0" applyNumberFormat="1" applyFont="1" applyFill="1" applyBorder="1"/>
    <xf numFmtId="3" fontId="15" fillId="9" borderId="35" xfId="0" applyNumberFormat="1" applyFont="1" applyFill="1" applyBorder="1"/>
    <xf numFmtId="3" fontId="15" fillId="9" borderId="26" xfId="0" applyNumberFormat="1" applyFont="1" applyFill="1" applyBorder="1"/>
    <xf numFmtId="3" fontId="15" fillId="9" borderId="28" xfId="14" applyNumberFormat="1" applyFont="1" applyFill="1" applyBorder="1" applyAlignment="1">
      <alignment horizontal="right"/>
    </xf>
    <xf numFmtId="3" fontId="15" fillId="9" borderId="31" xfId="0" applyNumberFormat="1" applyFont="1" applyFill="1" applyBorder="1"/>
    <xf numFmtId="0" fontId="15" fillId="7" borderId="48" xfId="0" applyFont="1" applyFill="1" applyBorder="1"/>
    <xf numFmtId="3" fontId="15" fillId="7" borderId="48" xfId="0" applyNumberFormat="1" applyFont="1" applyFill="1" applyBorder="1"/>
    <xf numFmtId="165" fontId="15" fillId="9" borderId="0" xfId="0" applyNumberFormat="1" applyFont="1" applyFill="1" applyAlignment="1">
      <alignment horizontal="right"/>
    </xf>
    <xf numFmtId="165" fontId="15" fillId="9" borderId="0" xfId="0" applyNumberFormat="1" applyFont="1" applyFill="1"/>
    <xf numFmtId="3" fontId="15" fillId="7" borderId="15" xfId="0" applyNumberFormat="1" applyFont="1" applyFill="1" applyBorder="1" applyAlignment="1">
      <alignment vertical="center"/>
    </xf>
    <xf numFmtId="3" fontId="15" fillId="7" borderId="18" xfId="0" applyNumberFormat="1" applyFont="1" applyFill="1" applyBorder="1" applyAlignment="1">
      <alignment vertical="center"/>
    </xf>
    <xf numFmtId="3" fontId="15" fillId="0" borderId="17" xfId="0" applyNumberFormat="1" applyFont="1" applyBorder="1"/>
    <xf numFmtId="3" fontId="15" fillId="7" borderId="17" xfId="0" applyNumberFormat="1" applyFont="1" applyFill="1" applyBorder="1" applyAlignment="1">
      <alignment vertical="center"/>
    </xf>
    <xf numFmtId="2" fontId="18" fillId="7" borderId="16" xfId="0" applyNumberFormat="1" applyFont="1" applyFill="1" applyBorder="1"/>
    <xf numFmtId="2" fontId="18" fillId="7" borderId="18" xfId="0" applyNumberFormat="1" applyFont="1" applyFill="1" applyBorder="1"/>
    <xf numFmtId="0" fontId="28" fillId="7" borderId="0" xfId="13" applyFont="1" applyFill="1"/>
    <xf numFmtId="0" fontId="34" fillId="7" borderId="0" xfId="13" applyFont="1" applyFill="1" applyBorder="1" applyAlignment="1">
      <alignment horizontal="center"/>
    </xf>
    <xf numFmtId="0" fontId="34" fillId="7" borderId="41" xfId="13" applyFont="1" applyFill="1" applyBorder="1" applyAlignment="1">
      <alignment horizontal="center"/>
    </xf>
    <xf numFmtId="0" fontId="34" fillId="7" borderId="43" xfId="13" applyFont="1" applyFill="1" applyBorder="1" applyAlignment="1">
      <alignment horizontal="center"/>
    </xf>
    <xf numFmtId="0" fontId="34" fillId="7" borderId="44" xfId="13" applyFont="1" applyFill="1" applyBorder="1" applyAlignment="1">
      <alignment horizontal="center"/>
    </xf>
    <xf numFmtId="165" fontId="15" fillId="12" borderId="0" xfId="0" applyNumberFormat="1" applyFont="1" applyFill="1"/>
    <xf numFmtId="3" fontId="15" fillId="9" borderId="0" xfId="0" applyNumberFormat="1" applyFont="1" applyFill="1"/>
    <xf numFmtId="0" fontId="35" fillId="7" borderId="0" xfId="0" applyFont="1" applyFill="1"/>
    <xf numFmtId="3" fontId="16" fillId="7" borderId="0" xfId="14" applyNumberFormat="1" applyFont="1" applyFill="1" applyBorder="1"/>
    <xf numFmtId="3" fontId="15" fillId="9" borderId="23" xfId="0" applyNumberFormat="1" applyFont="1" applyFill="1" applyBorder="1" applyAlignment="1">
      <alignment horizontal="right"/>
    </xf>
    <xf numFmtId="3" fontId="16" fillId="9" borderId="20" xfId="0" applyNumberFormat="1" applyFont="1" applyFill="1" applyBorder="1" applyAlignment="1">
      <alignment horizontal="right"/>
    </xf>
    <xf numFmtId="3" fontId="15" fillId="9" borderId="17" xfId="0" applyNumberFormat="1" applyFont="1" applyFill="1" applyBorder="1"/>
    <xf numFmtId="3" fontId="15" fillId="9" borderId="48" xfId="0" applyNumberFormat="1" applyFont="1" applyFill="1" applyBorder="1"/>
    <xf numFmtId="3" fontId="15" fillId="7" borderId="49" xfId="0" applyNumberFormat="1" applyFont="1" applyFill="1" applyBorder="1"/>
    <xf numFmtId="165" fontId="15" fillId="7" borderId="0" xfId="0" applyNumberFormat="1" applyFont="1" applyFill="1" applyAlignment="1">
      <alignment wrapText="1"/>
    </xf>
    <xf numFmtId="0" fontId="36" fillId="9" borderId="0" xfId="15" applyFill="1"/>
    <xf numFmtId="166" fontId="0" fillId="7" borderId="0" xfId="0" applyNumberFormat="1" applyFill="1"/>
    <xf numFmtId="10" fontId="0" fillId="7" borderId="0" xfId="0" applyNumberFormat="1" applyFill="1"/>
    <xf numFmtId="0" fontId="15" fillId="5" borderId="0" xfId="0" applyFont="1" applyFill="1"/>
    <xf numFmtId="3" fontId="15" fillId="5" borderId="0" xfId="0" applyNumberFormat="1" applyFont="1" applyFill="1"/>
    <xf numFmtId="0" fontId="18" fillId="5" borderId="0" xfId="0" applyFont="1" applyFill="1"/>
    <xf numFmtId="3" fontId="12" fillId="7" borderId="0" xfId="0" applyNumberFormat="1" applyFont="1" applyFill="1"/>
    <xf numFmtId="0" fontId="31" fillId="5" borderId="6" xfId="13" applyFont="1" applyFill="1" applyBorder="1" applyAlignment="1">
      <alignment horizontal="left" vertical="center"/>
    </xf>
    <xf numFmtId="0" fontId="0" fillId="7" borderId="50" xfId="0" applyFill="1" applyBorder="1"/>
    <xf numFmtId="0" fontId="16" fillId="7" borderId="0" xfId="0" applyFont="1" applyFill="1" applyAlignment="1">
      <alignment horizontal="center"/>
    </xf>
    <xf numFmtId="0" fontId="15" fillId="7" borderId="50" xfId="0" applyFont="1" applyFill="1" applyBorder="1"/>
    <xf numFmtId="0" fontId="0" fillId="7" borderId="50" xfId="0" applyFill="1" applyBorder="1" applyAlignment="1">
      <alignment horizontal="left"/>
    </xf>
    <xf numFmtId="0" fontId="0" fillId="7" borderId="0" xfId="0" applyFill="1" applyAlignment="1">
      <alignment horizontal="left"/>
    </xf>
    <xf numFmtId="3" fontId="15" fillId="7" borderId="53" xfId="0" applyNumberFormat="1" applyFont="1" applyFill="1" applyBorder="1"/>
    <xf numFmtId="3" fontId="15" fillId="7" borderId="54" xfId="0" applyNumberFormat="1" applyFont="1" applyFill="1" applyBorder="1"/>
    <xf numFmtId="3" fontId="16" fillId="7" borderId="54" xfId="0" applyNumberFormat="1" applyFont="1" applyFill="1" applyBorder="1"/>
    <xf numFmtId="3" fontId="15" fillId="7" borderId="55" xfId="0" applyNumberFormat="1" applyFont="1" applyFill="1" applyBorder="1"/>
    <xf numFmtId="3" fontId="15" fillId="7" borderId="56" xfId="0" applyNumberFormat="1" applyFont="1" applyFill="1" applyBorder="1"/>
    <xf numFmtId="3" fontId="15" fillId="0" borderId="55" xfId="0" applyNumberFormat="1" applyFont="1" applyBorder="1"/>
    <xf numFmtId="3" fontId="15" fillId="12" borderId="53" xfId="0" applyNumberFormat="1" applyFont="1" applyFill="1" applyBorder="1"/>
    <xf numFmtId="3" fontId="15" fillId="12" borderId="54" xfId="0" applyNumberFormat="1" applyFont="1" applyFill="1" applyBorder="1"/>
    <xf numFmtId="3" fontId="16" fillId="12" borderId="54" xfId="0" applyNumberFormat="1" applyFont="1" applyFill="1" applyBorder="1"/>
    <xf numFmtId="3" fontId="15" fillId="12" borderId="55" xfId="0" applyNumberFormat="1" applyFont="1" applyFill="1" applyBorder="1" applyAlignment="1">
      <alignment vertical="center"/>
    </xf>
    <xf numFmtId="3" fontId="15" fillId="12" borderId="56" xfId="0" applyNumberFormat="1" applyFont="1" applyFill="1" applyBorder="1"/>
    <xf numFmtId="3" fontId="16" fillId="12" borderId="57" xfId="0" applyNumberFormat="1" applyFont="1" applyFill="1" applyBorder="1"/>
    <xf numFmtId="0" fontId="16" fillId="7" borderId="51" xfId="0" applyFont="1" applyFill="1" applyBorder="1" applyAlignment="1">
      <alignment horizontal="right"/>
    </xf>
    <xf numFmtId="0" fontId="16" fillId="7" borderId="52" xfId="0" applyFont="1" applyFill="1" applyBorder="1" applyAlignment="1">
      <alignment horizontal="right"/>
    </xf>
    <xf numFmtId="0" fontId="16" fillId="7" borderId="0" xfId="0" applyFont="1" applyFill="1" applyAlignment="1">
      <alignment horizontal="right"/>
    </xf>
    <xf numFmtId="0" fontId="37" fillId="7" borderId="52" xfId="0" applyFont="1" applyFill="1" applyBorder="1" applyAlignment="1">
      <alignment horizontal="right" wrapText="1"/>
    </xf>
    <xf numFmtId="0" fontId="37" fillId="7" borderId="52" xfId="0" applyFont="1" applyFill="1" applyBorder="1" applyAlignment="1">
      <alignment horizontal="right"/>
    </xf>
    <xf numFmtId="0" fontId="39" fillId="7" borderId="0" xfId="0" applyFont="1" applyFill="1" applyAlignment="1">
      <alignment horizontal="right"/>
    </xf>
    <xf numFmtId="3" fontId="15" fillId="7" borderId="60" xfId="0" applyNumberFormat="1" applyFont="1" applyFill="1" applyBorder="1" applyAlignment="1">
      <alignment vertical="center"/>
    </xf>
    <xf numFmtId="0" fontId="16" fillId="12" borderId="52" xfId="0" applyFont="1" applyFill="1" applyBorder="1" applyAlignment="1">
      <alignment horizontal="right" wrapText="1"/>
    </xf>
    <xf numFmtId="0" fontId="37" fillId="7" borderId="58" xfId="0" applyFont="1" applyFill="1" applyBorder="1" applyAlignment="1">
      <alignment horizontal="right" wrapText="1"/>
    </xf>
    <xf numFmtId="3" fontId="16" fillId="7" borderId="57" xfId="0" applyNumberFormat="1" applyFont="1" applyFill="1" applyBorder="1"/>
    <xf numFmtId="3" fontId="16" fillId="7" borderId="54" xfId="0" applyNumberFormat="1" applyFont="1" applyFill="1" applyBorder="1" applyAlignment="1">
      <alignment horizontal="right"/>
    </xf>
    <xf numFmtId="3" fontId="15" fillId="7" borderId="62" xfId="0" applyNumberFormat="1" applyFont="1" applyFill="1" applyBorder="1"/>
    <xf numFmtId="3" fontId="15" fillId="7" borderId="63" xfId="0" applyNumberFormat="1" applyFont="1" applyFill="1" applyBorder="1"/>
    <xf numFmtId="3" fontId="16" fillId="7" borderId="59" xfId="0" applyNumberFormat="1" applyFont="1" applyFill="1" applyBorder="1"/>
    <xf numFmtId="3" fontId="29" fillId="7" borderId="61" xfId="0" applyNumberFormat="1" applyFont="1" applyFill="1" applyBorder="1"/>
    <xf numFmtId="3" fontId="16" fillId="7" borderId="0" xfId="14" applyNumberFormat="1" applyFont="1" applyFill="1" applyBorder="1" applyAlignment="1">
      <alignment horizontal="right"/>
    </xf>
    <xf numFmtId="9" fontId="18" fillId="7" borderId="0" xfId="0" applyNumberFormat="1" applyFont="1" applyFill="1"/>
    <xf numFmtId="164" fontId="18" fillId="7" borderId="0" xfId="0" applyNumberFormat="1" applyFont="1" applyFill="1"/>
    <xf numFmtId="2" fontId="18" fillId="7" borderId="0" xfId="0" applyNumberFormat="1" applyFont="1" applyFill="1"/>
    <xf numFmtId="3" fontId="15" fillId="7" borderId="13" xfId="0" applyNumberFormat="1" applyFont="1" applyFill="1" applyBorder="1" applyAlignment="1">
      <alignment horizontal="right"/>
    </xf>
    <xf numFmtId="3" fontId="16" fillId="7" borderId="13" xfId="0" applyNumberFormat="1" applyFont="1" applyFill="1" applyBorder="1" applyAlignment="1">
      <alignment horizontal="right"/>
    </xf>
    <xf numFmtId="37" fontId="15" fillId="7" borderId="18" xfId="14" applyNumberFormat="1" applyFont="1" applyFill="1" applyBorder="1"/>
    <xf numFmtId="3" fontId="15" fillId="7" borderId="18" xfId="14" applyNumberFormat="1" applyFont="1" applyFill="1" applyBorder="1" applyAlignment="1"/>
    <xf numFmtId="3" fontId="38" fillId="7" borderId="19" xfId="0" applyNumberFormat="1" applyFont="1" applyFill="1" applyBorder="1"/>
    <xf numFmtId="165" fontId="0" fillId="0" borderId="0" xfId="0" applyNumberFormat="1"/>
    <xf numFmtId="166" fontId="0" fillId="0" borderId="0" xfId="0" applyNumberFormat="1"/>
    <xf numFmtId="2" fontId="18" fillId="7" borderId="13" xfId="0" applyNumberFormat="1" applyFont="1" applyFill="1" applyBorder="1"/>
    <xf numFmtId="3" fontId="15" fillId="9" borderId="18" xfId="14" applyNumberFormat="1" applyFont="1" applyFill="1" applyBorder="1"/>
    <xf numFmtId="165" fontId="18" fillId="5" borderId="0" xfId="0" applyNumberFormat="1" applyFont="1" applyFill="1"/>
    <xf numFmtId="0" fontId="15" fillId="7" borderId="0" xfId="0" applyFont="1" applyFill="1" applyAlignment="1">
      <alignment horizontal="left" indent="1"/>
    </xf>
    <xf numFmtId="0" fontId="32" fillId="9" borderId="0" xfId="13" applyFont="1" applyFill="1" applyBorder="1"/>
    <xf numFmtId="3" fontId="15" fillId="7" borderId="35" xfId="0" applyNumberFormat="1" applyFont="1" applyFill="1" applyBorder="1" applyAlignment="1">
      <alignment horizontal="right"/>
    </xf>
    <xf numFmtId="3" fontId="15" fillId="7" borderId="27" xfId="0" applyNumberFormat="1" applyFont="1" applyFill="1" applyBorder="1" applyAlignment="1">
      <alignment horizontal="right"/>
    </xf>
    <xf numFmtId="3" fontId="16" fillId="7" borderId="26" xfId="0" applyNumberFormat="1" applyFont="1" applyFill="1" applyBorder="1" applyAlignment="1">
      <alignment horizontal="right"/>
    </xf>
    <xf numFmtId="3" fontId="16" fillId="7" borderId="33" xfId="0" applyNumberFormat="1" applyFont="1" applyFill="1" applyBorder="1" applyAlignment="1">
      <alignment horizontal="right"/>
    </xf>
    <xf numFmtId="0" fontId="0" fillId="7" borderId="12" xfId="0" applyFill="1" applyBorder="1"/>
    <xf numFmtId="3" fontId="15" fillId="7" borderId="28" xfId="14" applyNumberFormat="1" applyFont="1" applyFill="1" applyBorder="1"/>
    <xf numFmtId="3" fontId="15" fillId="7" borderId="26" xfId="14" applyNumberFormat="1" applyFont="1" applyFill="1" applyBorder="1"/>
    <xf numFmtId="3" fontId="16" fillId="7" borderId="33" xfId="14" applyNumberFormat="1" applyFont="1" applyFill="1" applyBorder="1"/>
    <xf numFmtId="3" fontId="15" fillId="7" borderId="26" xfId="0" applyNumberFormat="1" applyFont="1" applyFill="1" applyBorder="1"/>
    <xf numFmtId="3" fontId="15" fillId="7" borderId="28" xfId="14" applyNumberFormat="1" applyFont="1" applyFill="1" applyBorder="1" applyAlignment="1"/>
    <xf numFmtId="20" fontId="0" fillId="0" borderId="0" xfId="0" applyNumberFormat="1"/>
    <xf numFmtId="3" fontId="15" fillId="13" borderId="13" xfId="0" applyNumberFormat="1" applyFont="1" applyFill="1" applyBorder="1" applyAlignment="1">
      <alignment wrapText="1"/>
    </xf>
    <xf numFmtId="0" fontId="15" fillId="7" borderId="15" xfId="0" applyFont="1" applyFill="1" applyBorder="1"/>
    <xf numFmtId="0" fontId="15" fillId="7" borderId="17" xfId="0" applyFont="1" applyFill="1" applyBorder="1" applyAlignment="1">
      <alignment horizontal="left" indent="1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22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165" fontId="22" fillId="7" borderId="0" xfId="0" applyNumberFormat="1" applyFont="1" applyFill="1"/>
    <xf numFmtId="3" fontId="18" fillId="5" borderId="0" xfId="0" applyNumberFormat="1" applyFont="1" applyFill="1"/>
    <xf numFmtId="0" fontId="19" fillId="7" borderId="20" xfId="0" applyFont="1" applyFill="1" applyBorder="1"/>
    <xf numFmtId="0" fontId="19" fillId="7" borderId="27" xfId="0" applyFont="1" applyFill="1" applyBorder="1"/>
    <xf numFmtId="3" fontId="18" fillId="7" borderId="32" xfId="0" applyNumberFormat="1" applyFont="1" applyFill="1" applyBorder="1"/>
    <xf numFmtId="3" fontId="18" fillId="7" borderId="26" xfId="0" applyNumberFormat="1" applyFont="1" applyFill="1" applyBorder="1"/>
    <xf numFmtId="3" fontId="38" fillId="7" borderId="32" xfId="0" applyNumberFormat="1" applyFont="1" applyFill="1" applyBorder="1"/>
    <xf numFmtId="3" fontId="22" fillId="7" borderId="33" xfId="0" applyNumberFormat="1" applyFont="1" applyFill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3" fontId="18" fillId="7" borderId="24" xfId="0" applyNumberFormat="1" applyFont="1" applyFill="1" applyBorder="1"/>
    <xf numFmtId="3" fontId="18" fillId="7" borderId="21" xfId="0" applyNumberFormat="1" applyFont="1" applyFill="1" applyBorder="1"/>
    <xf numFmtId="3" fontId="15" fillId="7" borderId="24" xfId="0" applyNumberFormat="1" applyFont="1" applyFill="1" applyBorder="1"/>
    <xf numFmtId="3" fontId="22" fillId="7" borderId="25" xfId="0" applyNumberFormat="1" applyFont="1" applyFill="1" applyBorder="1"/>
    <xf numFmtId="168" fontId="18" fillId="9" borderId="0" xfId="0" applyNumberFormat="1" applyFont="1" applyFill="1"/>
    <xf numFmtId="3" fontId="18" fillId="13" borderId="18" xfId="0" applyNumberFormat="1" applyFont="1" applyFill="1" applyBorder="1"/>
    <xf numFmtId="3" fontId="18" fillId="13" borderId="22" xfId="0" applyNumberFormat="1" applyFont="1" applyFill="1" applyBorder="1"/>
    <xf numFmtId="3" fontId="18" fillId="13" borderId="28" xfId="0" applyNumberFormat="1" applyFont="1" applyFill="1" applyBorder="1"/>
    <xf numFmtId="3" fontId="22" fillId="7" borderId="28" xfId="0" applyNumberFormat="1" applyFont="1" applyFill="1" applyBorder="1"/>
    <xf numFmtId="3" fontId="22" fillId="7" borderId="22" xfId="0" applyNumberFormat="1" applyFont="1" applyFill="1" applyBorder="1"/>
    <xf numFmtId="3" fontId="18" fillId="7" borderId="24" xfId="0" quotePrefix="1" applyNumberFormat="1" applyFont="1" applyFill="1" applyBorder="1"/>
    <xf numFmtId="0" fontId="18" fillId="7" borderId="32" xfId="0" applyFont="1" applyFill="1" applyBorder="1"/>
    <xf numFmtId="0" fontId="0" fillId="7" borderId="26" xfId="0" applyFill="1" applyBorder="1"/>
    <xf numFmtId="0" fontId="19" fillId="7" borderId="20" xfId="0" applyFont="1" applyFill="1" applyBorder="1" applyAlignment="1">
      <alignment horizontal="right"/>
    </xf>
    <xf numFmtId="0" fontId="19" fillId="7" borderId="27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center"/>
    </xf>
    <xf numFmtId="168" fontId="18" fillId="7" borderId="0" xfId="0" applyNumberFormat="1" applyFont="1" applyFill="1"/>
    <xf numFmtId="3" fontId="15" fillId="7" borderId="34" xfId="0" applyNumberFormat="1" applyFont="1" applyFill="1" applyBorder="1" applyAlignment="1">
      <alignment horizontal="right"/>
    </xf>
    <xf numFmtId="3" fontId="18" fillId="7" borderId="18" xfId="0" applyNumberFormat="1" applyFont="1" applyFill="1" applyBorder="1" applyAlignment="1">
      <alignment horizontal="right"/>
    </xf>
    <xf numFmtId="3" fontId="18" fillId="7" borderId="22" xfId="0" applyNumberFormat="1" applyFont="1" applyFill="1" applyBorder="1" applyAlignment="1">
      <alignment horizontal="right"/>
    </xf>
    <xf numFmtId="3" fontId="18" fillId="7" borderId="17" xfId="0" applyNumberFormat="1" applyFont="1" applyFill="1" applyBorder="1" applyAlignment="1">
      <alignment horizontal="right"/>
    </xf>
    <xf numFmtId="3" fontId="15" fillId="13" borderId="17" xfId="0" applyNumberFormat="1" applyFont="1" applyFill="1" applyBorder="1" applyAlignment="1">
      <alignment horizontal="right"/>
    </xf>
    <xf numFmtId="3" fontId="15" fillId="13" borderId="23" xfId="0" applyNumberFormat="1" applyFont="1" applyFill="1" applyBorder="1" applyAlignment="1">
      <alignment horizontal="right"/>
    </xf>
    <xf numFmtId="3" fontId="15" fillId="13" borderId="31" xfId="0" applyNumberFormat="1" applyFont="1" applyFill="1" applyBorder="1" applyAlignment="1">
      <alignment horizontal="right"/>
    </xf>
    <xf numFmtId="3" fontId="18" fillId="13" borderId="17" xfId="0" applyNumberFormat="1" applyFont="1" applyFill="1" applyBorder="1" applyAlignment="1">
      <alignment horizontal="right"/>
    </xf>
    <xf numFmtId="3" fontId="16" fillId="12" borderId="65" xfId="0" applyNumberFormat="1" applyFont="1" applyFill="1" applyBorder="1" applyAlignment="1">
      <alignment horizontal="right"/>
    </xf>
    <xf numFmtId="3" fontId="16" fillId="7" borderId="65" xfId="0" applyNumberFormat="1" applyFont="1" applyFill="1" applyBorder="1" applyAlignment="1">
      <alignment horizontal="right"/>
    </xf>
    <xf numFmtId="3" fontId="16" fillId="7" borderId="67" xfId="0" applyNumberFormat="1" applyFont="1" applyFill="1" applyBorder="1" applyAlignment="1">
      <alignment horizontal="right"/>
    </xf>
    <xf numFmtId="3" fontId="16" fillId="7" borderId="66" xfId="0" applyNumberFormat="1" applyFont="1" applyFill="1" applyBorder="1" applyAlignment="1">
      <alignment horizontal="right"/>
    </xf>
    <xf numFmtId="3" fontId="16" fillId="9" borderId="65" xfId="0" applyNumberFormat="1" applyFont="1" applyFill="1" applyBorder="1" applyAlignment="1">
      <alignment horizontal="right"/>
    </xf>
    <xf numFmtId="3" fontId="16" fillId="9" borderId="66" xfId="0" applyNumberFormat="1" applyFont="1" applyFill="1" applyBorder="1" applyAlignment="1">
      <alignment horizontal="right"/>
    </xf>
    <xf numFmtId="0" fontId="18" fillId="7" borderId="17" xfId="0" applyFont="1" applyFill="1" applyBorder="1" applyAlignment="1">
      <alignment horizontal="left" indent="1"/>
    </xf>
    <xf numFmtId="165" fontId="15" fillId="0" borderId="0" xfId="0" applyNumberFormat="1" applyFont="1" applyAlignment="1">
      <alignment wrapText="1"/>
    </xf>
    <xf numFmtId="3" fontId="0" fillId="7" borderId="9" xfId="0" applyNumberFormat="1" applyFill="1" applyBorder="1"/>
    <xf numFmtId="3" fontId="11" fillId="7" borderId="0" xfId="0" applyNumberFormat="1" applyFont="1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3" fontId="15" fillId="5" borderId="18" xfId="0" applyNumberFormat="1" applyFont="1" applyFill="1" applyBorder="1" applyAlignment="1">
      <alignment horizontal="right"/>
    </xf>
    <xf numFmtId="3" fontId="16" fillId="7" borderId="14" xfId="0" applyNumberFormat="1" applyFont="1" applyFill="1" applyBorder="1" applyAlignment="1">
      <alignment horizontal="right"/>
    </xf>
    <xf numFmtId="0" fontId="19" fillId="0" borderId="21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3" fontId="15" fillId="0" borderId="34" xfId="0" applyNumberFormat="1" applyFont="1" applyBorder="1"/>
    <xf numFmtId="3" fontId="15" fillId="0" borderId="23" xfId="0" applyNumberFormat="1" applyFont="1" applyBorder="1"/>
    <xf numFmtId="3" fontId="15" fillId="0" borderId="22" xfId="0" applyNumberFormat="1" applyFont="1" applyBorder="1"/>
    <xf numFmtId="3" fontId="15" fillId="0" borderId="20" xfId="0" applyNumberFormat="1" applyFont="1" applyBorder="1"/>
    <xf numFmtId="3" fontId="16" fillId="0" borderId="20" xfId="0" applyNumberFormat="1" applyFont="1" applyBorder="1"/>
    <xf numFmtId="3" fontId="16" fillId="0" borderId="25" xfId="0" applyNumberFormat="1" applyFont="1" applyBorder="1"/>
    <xf numFmtId="168" fontId="18" fillId="0" borderId="0" xfId="0" applyNumberFormat="1" applyFont="1"/>
    <xf numFmtId="3" fontId="16" fillId="0" borderId="21" xfId="0" applyNumberFormat="1" applyFont="1" applyBorder="1"/>
    <xf numFmtId="3" fontId="0" fillId="0" borderId="0" xfId="0" applyNumberFormat="1"/>
    <xf numFmtId="0" fontId="19" fillId="0" borderId="0" xfId="0" applyFont="1" applyAlignment="1">
      <alignment horizontal="right"/>
    </xf>
    <xf numFmtId="3" fontId="15" fillId="0" borderId="16" xfId="0" applyNumberFormat="1" applyFont="1" applyBorder="1"/>
    <xf numFmtId="3" fontId="15" fillId="0" borderId="0" xfId="0" applyNumberFormat="1" applyFont="1"/>
    <xf numFmtId="3" fontId="15" fillId="0" borderId="18" xfId="14" applyNumberFormat="1" applyFont="1" applyFill="1" applyBorder="1" applyAlignment="1"/>
    <xf numFmtId="3" fontId="15" fillId="0" borderId="13" xfId="0" applyNumberFormat="1" applyFont="1" applyBorder="1"/>
    <xf numFmtId="3" fontId="16" fillId="0" borderId="0" xfId="0" applyNumberFormat="1" applyFont="1"/>
    <xf numFmtId="3" fontId="15" fillId="0" borderId="18" xfId="0" applyNumberFormat="1" applyFont="1" applyBorder="1"/>
    <xf numFmtId="3" fontId="16" fillId="0" borderId="13" xfId="0" applyNumberFormat="1" applyFont="1" applyBorder="1"/>
    <xf numFmtId="3" fontId="15" fillId="7" borderId="61" xfId="0" applyNumberFormat="1" applyFont="1" applyFill="1" applyBorder="1"/>
    <xf numFmtId="0" fontId="19" fillId="0" borderId="20" xfId="0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3" fontId="22" fillId="0" borderId="22" xfId="0" applyNumberFormat="1" applyFont="1" applyBorder="1"/>
    <xf numFmtId="3" fontId="18" fillId="0" borderId="24" xfId="0" quotePrefix="1" applyNumberFormat="1" applyFont="1" applyBorder="1"/>
    <xf numFmtId="3" fontId="22" fillId="0" borderId="25" xfId="0" applyNumberFormat="1" applyFont="1" applyBorder="1"/>
    <xf numFmtId="3" fontId="16" fillId="0" borderId="25" xfId="14" applyNumberFormat="1" applyFont="1" applyFill="1" applyBorder="1"/>
    <xf numFmtId="3" fontId="15" fillId="0" borderId="21" xfId="0" applyNumberFormat="1" applyFont="1" applyBorder="1"/>
    <xf numFmtId="3" fontId="18" fillId="0" borderId="22" xfId="0" applyNumberFormat="1" applyFont="1" applyBorder="1" applyAlignment="1">
      <alignment horizontal="right" vertical="center"/>
    </xf>
    <xf numFmtId="3" fontId="22" fillId="0" borderId="21" xfId="0" applyNumberFormat="1" applyFont="1" applyBorder="1"/>
    <xf numFmtId="3" fontId="18" fillId="0" borderId="21" xfId="0" applyNumberFormat="1" applyFont="1" applyBorder="1"/>
    <xf numFmtId="3" fontId="15" fillId="0" borderId="24" xfId="0" applyNumberFormat="1" applyFont="1" applyBorder="1"/>
    <xf numFmtId="3" fontId="18" fillId="0" borderId="20" xfId="0" applyNumberFormat="1" applyFont="1" applyBorder="1"/>
    <xf numFmtId="3" fontId="15" fillId="7" borderId="19" xfId="0" applyNumberFormat="1" applyFont="1" applyFill="1" applyBorder="1" applyAlignment="1">
      <alignment horizontal="right"/>
    </xf>
    <xf numFmtId="3" fontId="15" fillId="7" borderId="24" xfId="0" applyNumberFormat="1" applyFont="1" applyFill="1" applyBorder="1" applyAlignment="1">
      <alignment horizontal="right"/>
    </xf>
    <xf numFmtId="3" fontId="16" fillId="7" borderId="21" xfId="0" applyNumberFormat="1" applyFont="1" applyFill="1" applyBorder="1" applyAlignment="1">
      <alignment horizontal="right"/>
    </xf>
    <xf numFmtId="3" fontId="15" fillId="7" borderId="20" xfId="0" applyNumberFormat="1" applyFont="1" applyFill="1" applyBorder="1" applyAlignment="1">
      <alignment horizontal="right"/>
    </xf>
    <xf numFmtId="3" fontId="16" fillId="7" borderId="25" xfId="0" applyNumberFormat="1" applyFont="1" applyFill="1" applyBorder="1" applyAlignment="1">
      <alignment horizontal="right"/>
    </xf>
    <xf numFmtId="0" fontId="0" fillId="9" borderId="21" xfId="0" applyFill="1" applyBorder="1"/>
    <xf numFmtId="37" fontId="15" fillId="9" borderId="22" xfId="14" applyNumberFormat="1" applyFont="1" applyFill="1" applyBorder="1"/>
    <xf numFmtId="3" fontId="18" fillId="7" borderId="18" xfId="0" quotePrefix="1" applyNumberFormat="1" applyFont="1" applyFill="1" applyBorder="1"/>
    <xf numFmtId="3" fontId="18" fillId="7" borderId="13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9" fontId="0" fillId="7" borderId="0" xfId="19" applyFont="1" applyFill="1"/>
    <xf numFmtId="3" fontId="16" fillId="0" borderId="14" xfId="0" applyNumberFormat="1" applyFont="1" applyBorder="1"/>
    <xf numFmtId="3" fontId="20" fillId="7" borderId="16" xfId="0" applyNumberFormat="1" applyFont="1" applyFill="1" applyBorder="1"/>
    <xf numFmtId="3" fontId="20" fillId="7" borderId="13" xfId="0" applyNumberFormat="1" applyFont="1" applyFill="1" applyBorder="1"/>
    <xf numFmtId="3" fontId="15" fillId="13" borderId="18" xfId="0" applyNumberFormat="1" applyFont="1" applyFill="1" applyBorder="1"/>
    <xf numFmtId="9" fontId="0" fillId="7" borderId="0" xfId="0" applyNumberFormat="1" applyFill="1"/>
    <xf numFmtId="1" fontId="0" fillId="7" borderId="0" xfId="0" applyNumberFormat="1" applyFill="1"/>
    <xf numFmtId="3" fontId="15" fillId="12" borderId="13" xfId="0" applyNumberFormat="1" applyFont="1" applyFill="1" applyBorder="1" applyAlignment="1">
      <alignment wrapText="1"/>
    </xf>
    <xf numFmtId="3" fontId="15" fillId="7" borderId="13" xfId="0" applyNumberFormat="1" applyFont="1" applyFill="1" applyBorder="1" applyAlignment="1">
      <alignment wrapText="1"/>
    </xf>
    <xf numFmtId="3" fontId="15" fillId="7" borderId="0" xfId="0" applyNumberFormat="1" applyFont="1" applyFill="1" applyAlignment="1">
      <alignment wrapText="1"/>
    </xf>
    <xf numFmtId="3" fontId="0" fillId="7" borderId="13" xfId="0" applyNumberFormat="1" applyFill="1" applyBorder="1"/>
    <xf numFmtId="3" fontId="20" fillId="7" borderId="14" xfId="0" applyNumberFormat="1" applyFont="1" applyFill="1" applyBorder="1"/>
    <xf numFmtId="0" fontId="20" fillId="5" borderId="0" xfId="0" applyFont="1" applyFill="1"/>
    <xf numFmtId="165" fontId="20" fillId="5" borderId="0" xfId="0" applyNumberFormat="1" applyFont="1" applyFill="1"/>
    <xf numFmtId="165" fontId="16" fillId="12" borderId="0" xfId="0" applyNumberFormat="1" applyFont="1" applyFill="1"/>
    <xf numFmtId="3" fontId="0" fillId="7" borderId="12" xfId="0" applyNumberFormat="1" applyFill="1" applyBorder="1"/>
    <xf numFmtId="0" fontId="0" fillId="0" borderId="12" xfId="0" applyBorder="1"/>
    <xf numFmtId="0" fontId="35" fillId="7" borderId="12" xfId="0" applyFont="1" applyFill="1" applyBorder="1"/>
    <xf numFmtId="0" fontId="0" fillId="0" borderId="18" xfId="0" applyBorder="1"/>
    <xf numFmtId="3" fontId="0" fillId="7" borderId="18" xfId="0" applyNumberFormat="1" applyFill="1" applyBorder="1"/>
    <xf numFmtId="0" fontId="35" fillId="7" borderId="18" xfId="0" applyFont="1" applyFill="1" applyBorder="1"/>
    <xf numFmtId="0" fontId="0" fillId="7" borderId="18" xfId="0" applyFill="1" applyBorder="1"/>
    <xf numFmtId="165" fontId="15" fillId="7" borderId="0" xfId="0" applyNumberFormat="1" applyFont="1" applyFill="1" applyAlignment="1">
      <alignment horizontal="right" wrapText="1"/>
    </xf>
    <xf numFmtId="165" fontId="16" fillId="7" borderId="0" xfId="0" applyNumberFormat="1" applyFont="1" applyFill="1"/>
    <xf numFmtId="165" fontId="0" fillId="7" borderId="0" xfId="0" applyNumberFormat="1" applyFill="1"/>
    <xf numFmtId="3" fontId="20" fillId="7" borderId="18" xfId="0" applyNumberFormat="1" applyFont="1" applyFill="1" applyBorder="1"/>
    <xf numFmtId="0" fontId="44" fillId="7" borderId="0" xfId="0" applyFont="1" applyFill="1"/>
    <xf numFmtId="0" fontId="45" fillId="7" borderId="0" xfId="0" applyFont="1" applyFill="1" applyAlignment="1">
      <alignment horizontal="center"/>
    </xf>
    <xf numFmtId="0" fontId="44" fillId="0" borderId="0" xfId="0" applyFont="1"/>
    <xf numFmtId="0" fontId="16" fillId="7" borderId="58" xfId="0" applyFont="1" applyFill="1" applyBorder="1" applyAlignment="1">
      <alignment horizontal="right" wrapText="1"/>
    </xf>
    <xf numFmtId="0" fontId="16" fillId="7" borderId="52" xfId="0" applyFont="1" applyFill="1" applyBorder="1" applyAlignment="1">
      <alignment horizontal="right" wrapText="1"/>
    </xf>
    <xf numFmtId="0" fontId="46" fillId="7" borderId="13" xfId="0" applyFont="1" applyFill="1" applyBorder="1"/>
    <xf numFmtId="9" fontId="18" fillId="7" borderId="19" xfId="0" applyNumberFormat="1" applyFont="1" applyFill="1" applyBorder="1"/>
    <xf numFmtId="3" fontId="18" fillId="7" borderId="29" xfId="0" applyNumberFormat="1" applyFont="1" applyFill="1" applyBorder="1" applyAlignment="1">
      <alignment vertical="center"/>
    </xf>
    <xf numFmtId="3" fontId="18" fillId="7" borderId="27" xfId="0" applyNumberFormat="1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3" fontId="18" fillId="7" borderId="30" xfId="0" applyNumberFormat="1" applyFont="1" applyFill="1" applyBorder="1" applyAlignment="1">
      <alignment vertical="center"/>
    </xf>
    <xf numFmtId="3" fontId="18" fillId="7" borderId="20" xfId="0" applyNumberFormat="1" applyFont="1" applyFill="1" applyBorder="1" applyAlignment="1">
      <alignment vertical="center"/>
    </xf>
    <xf numFmtId="3" fontId="18" fillId="7" borderId="19" xfId="0" quotePrefix="1" applyNumberFormat="1" applyFont="1" applyFill="1" applyBorder="1"/>
    <xf numFmtId="3" fontId="18" fillId="5" borderId="18" xfId="0" applyNumberFormat="1" applyFont="1" applyFill="1" applyBorder="1"/>
    <xf numFmtId="165" fontId="16" fillId="7" borderId="21" xfId="0" applyNumberFormat="1" applyFont="1" applyFill="1" applyBorder="1"/>
    <xf numFmtId="165" fontId="16" fillId="7" borderId="26" xfId="0" applyNumberFormat="1" applyFont="1" applyFill="1" applyBorder="1"/>
    <xf numFmtId="165" fontId="15" fillId="7" borderId="21" xfId="0" applyNumberFormat="1" applyFont="1" applyFill="1" applyBorder="1"/>
    <xf numFmtId="165" fontId="15" fillId="7" borderId="26" xfId="0" applyNumberFormat="1" applyFont="1" applyFill="1" applyBorder="1"/>
    <xf numFmtId="3" fontId="20" fillId="7" borderId="25" xfId="0" applyNumberFormat="1" applyFont="1" applyFill="1" applyBorder="1"/>
    <xf numFmtId="3" fontId="20" fillId="7" borderId="33" xfId="0" applyNumberFormat="1" applyFont="1" applyFill="1" applyBorder="1"/>
    <xf numFmtId="0" fontId="20" fillId="5" borderId="26" xfId="0" applyFont="1" applyFill="1" applyBorder="1"/>
    <xf numFmtId="165" fontId="15" fillId="7" borderId="21" xfId="0" applyNumberFormat="1" applyFont="1" applyFill="1" applyBorder="1" applyAlignment="1">
      <alignment wrapText="1"/>
    </xf>
    <xf numFmtId="165" fontId="15" fillId="7" borderId="26" xfId="0" applyNumberFormat="1" applyFont="1" applyFill="1" applyBorder="1" applyAlignment="1">
      <alignment wrapText="1"/>
    </xf>
    <xf numFmtId="3" fontId="15" fillId="7" borderId="20" xfId="0" applyNumberFormat="1" applyFont="1" applyFill="1" applyBorder="1" applyAlignment="1">
      <alignment wrapText="1"/>
    </xf>
    <xf numFmtId="3" fontId="15" fillId="7" borderId="27" xfId="0" applyNumberFormat="1" applyFont="1" applyFill="1" applyBorder="1" applyAlignment="1">
      <alignment wrapText="1"/>
    </xf>
    <xf numFmtId="3" fontId="20" fillId="7" borderId="27" xfId="0" applyNumberFormat="1" applyFont="1" applyFill="1" applyBorder="1"/>
    <xf numFmtId="165" fontId="15" fillId="7" borderId="21" xfId="0" applyNumberFormat="1" applyFont="1" applyFill="1" applyBorder="1" applyAlignment="1">
      <alignment horizontal="right" wrapText="1"/>
    </xf>
    <xf numFmtId="165" fontId="15" fillId="7" borderId="26" xfId="0" applyNumberFormat="1" applyFont="1" applyFill="1" applyBorder="1" applyAlignment="1">
      <alignment horizontal="right" wrapText="1"/>
    </xf>
    <xf numFmtId="165" fontId="20" fillId="5" borderId="26" xfId="0" applyNumberFormat="1" applyFont="1" applyFill="1" applyBorder="1"/>
    <xf numFmtId="3" fontId="15" fillId="13" borderId="20" xfId="0" applyNumberFormat="1" applyFont="1" applyFill="1" applyBorder="1" applyAlignment="1">
      <alignment wrapText="1"/>
    </xf>
    <xf numFmtId="3" fontId="15" fillId="13" borderId="27" xfId="0" applyNumberFormat="1" applyFont="1" applyFill="1" applyBorder="1" applyAlignment="1">
      <alignment wrapText="1"/>
    </xf>
    <xf numFmtId="165" fontId="22" fillId="7" borderId="21" xfId="0" applyNumberFormat="1" applyFont="1" applyFill="1" applyBorder="1"/>
    <xf numFmtId="165" fontId="22" fillId="7" borderId="26" xfId="0" applyNumberFormat="1" applyFont="1" applyFill="1" applyBorder="1"/>
    <xf numFmtId="165" fontId="15" fillId="0" borderId="26" xfId="0" applyNumberFormat="1" applyFont="1" applyBorder="1" applyAlignment="1">
      <alignment wrapText="1"/>
    </xf>
    <xf numFmtId="3" fontId="15" fillId="7" borderId="26" xfId="0" applyNumberFormat="1" applyFont="1" applyFill="1" applyBorder="1" applyAlignment="1">
      <alignment wrapText="1"/>
    </xf>
    <xf numFmtId="165" fontId="18" fillId="5" borderId="26" xfId="0" applyNumberFormat="1" applyFont="1" applyFill="1" applyBorder="1"/>
    <xf numFmtId="0" fontId="18" fillId="5" borderId="21" xfId="0" applyFont="1" applyFill="1" applyBorder="1"/>
    <xf numFmtId="3" fontId="15" fillId="9" borderId="27" xfId="0" applyNumberFormat="1" applyFont="1" applyFill="1" applyBorder="1"/>
    <xf numFmtId="0" fontId="15" fillId="5" borderId="21" xfId="0" applyFont="1" applyFill="1" applyBorder="1"/>
    <xf numFmtId="0" fontId="15" fillId="5" borderId="26" xfId="0" applyFont="1" applyFill="1" applyBorder="1"/>
    <xf numFmtId="165" fontId="15" fillId="5" borderId="21" xfId="0" applyNumberFormat="1" applyFont="1" applyFill="1" applyBorder="1"/>
    <xf numFmtId="165" fontId="15" fillId="5" borderId="26" xfId="0" applyNumberFormat="1" applyFont="1" applyFill="1" applyBorder="1"/>
    <xf numFmtId="165" fontId="15" fillId="9" borderId="26" xfId="0" applyNumberFormat="1" applyFont="1" applyFill="1" applyBorder="1"/>
    <xf numFmtId="165" fontId="15" fillId="0" borderId="21" xfId="0" applyNumberFormat="1" applyFont="1" applyBorder="1" applyAlignment="1">
      <alignment wrapText="1"/>
    </xf>
    <xf numFmtId="3" fontId="15" fillId="7" borderId="21" xfId="0" applyNumberFormat="1" applyFont="1" applyFill="1" applyBorder="1" applyAlignment="1">
      <alignment wrapText="1"/>
    </xf>
    <xf numFmtId="165" fontId="18" fillId="5" borderId="21" xfId="0" applyNumberFormat="1" applyFont="1" applyFill="1" applyBorder="1"/>
    <xf numFmtId="0" fontId="18" fillId="5" borderId="26" xfId="0" applyFont="1" applyFill="1" applyBorder="1"/>
    <xf numFmtId="3" fontId="15" fillId="9" borderId="20" xfId="0" applyNumberFormat="1" applyFont="1" applyFill="1" applyBorder="1"/>
    <xf numFmtId="169" fontId="0" fillId="7" borderId="0" xfId="0" applyNumberFormat="1" applyFill="1"/>
    <xf numFmtId="3" fontId="0" fillId="7" borderId="50" xfId="0" applyNumberFormat="1" applyFill="1" applyBorder="1" applyAlignment="1">
      <alignment horizontal="left"/>
    </xf>
    <xf numFmtId="3" fontId="15" fillId="0" borderId="17" xfId="14" applyNumberFormat="1" applyFont="1" applyFill="1" applyBorder="1" applyAlignment="1">
      <alignment horizontal="right"/>
    </xf>
    <xf numFmtId="3" fontId="15" fillId="0" borderId="48" xfId="0" applyNumberFormat="1" applyFont="1" applyBorder="1"/>
    <xf numFmtId="3" fontId="20" fillId="0" borderId="17" xfId="0" applyNumberFormat="1" applyFont="1" applyBorder="1"/>
    <xf numFmtId="0" fontId="20" fillId="7" borderId="0" xfId="0" applyFont="1" applyFill="1"/>
    <xf numFmtId="3" fontId="15" fillId="0" borderId="16" xfId="0" applyNumberFormat="1" applyFont="1" applyBorder="1" applyAlignment="1">
      <alignment horizontal="right"/>
    </xf>
    <xf numFmtId="3" fontId="15" fillId="0" borderId="18" xfId="0" applyNumberFormat="1" applyFont="1" applyBorder="1" applyAlignment="1">
      <alignment horizontal="right"/>
    </xf>
    <xf numFmtId="3" fontId="20" fillId="0" borderId="18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8" fillId="0" borderId="17" xfId="0" applyNumberFormat="1" applyFont="1" applyBorder="1" applyAlignment="1">
      <alignment horizontal="right"/>
    </xf>
    <xf numFmtId="3" fontId="16" fillId="0" borderId="18" xfId="14" applyNumberFormat="1" applyFont="1" applyFill="1" applyBorder="1" applyAlignment="1">
      <alignment horizontal="right"/>
    </xf>
    <xf numFmtId="3" fontId="16" fillId="0" borderId="18" xfId="0" applyNumberFormat="1" applyFont="1" applyBorder="1"/>
    <xf numFmtId="3" fontId="16" fillId="0" borderId="17" xfId="0" applyNumberFormat="1" applyFont="1" applyBorder="1"/>
    <xf numFmtId="3" fontId="35" fillId="0" borderId="13" xfId="0" applyNumberFormat="1" applyFont="1" applyBorder="1"/>
    <xf numFmtId="0" fontId="15" fillId="0" borderId="16" xfId="0" applyFont="1" applyBorder="1"/>
    <xf numFmtId="0" fontId="15" fillId="0" borderId="18" xfId="0" applyFont="1" applyBorder="1"/>
    <xf numFmtId="0" fontId="18" fillId="0" borderId="19" xfId="0" applyFont="1" applyBorder="1"/>
    <xf numFmtId="9" fontId="18" fillId="0" borderId="18" xfId="0" applyNumberFormat="1" applyFont="1" applyBorder="1"/>
    <xf numFmtId="164" fontId="18" fillId="0" borderId="18" xfId="0" applyNumberFormat="1" applyFont="1" applyBorder="1"/>
    <xf numFmtId="0" fontId="47" fillId="7" borderId="13" xfId="0" applyFont="1" applyFill="1" applyBorder="1"/>
    <xf numFmtId="0" fontId="22" fillId="7" borderId="14" xfId="0" applyFont="1" applyFill="1" applyBorder="1"/>
    <xf numFmtId="0" fontId="22" fillId="7" borderId="0" xfId="0" applyFont="1" applyFill="1"/>
    <xf numFmtId="4" fontId="15" fillId="7" borderId="0" xfId="0" applyNumberFormat="1" applyFont="1" applyFill="1"/>
    <xf numFmtId="4" fontId="15" fillId="9" borderId="0" xfId="0" applyNumberFormat="1" applyFont="1" applyFill="1"/>
    <xf numFmtId="166" fontId="15" fillId="7" borderId="0" xfId="0" applyNumberFormat="1" applyFont="1" applyFill="1"/>
    <xf numFmtId="4" fontId="15" fillId="7" borderId="21" xfId="0" applyNumberFormat="1" applyFont="1" applyFill="1" applyBorder="1" applyAlignment="1">
      <alignment wrapText="1"/>
    </xf>
    <xf numFmtId="0" fontId="48" fillId="7" borderId="12" xfId="0" applyFont="1" applyFill="1" applyBorder="1" applyAlignment="1">
      <alignment vertical="center"/>
    </xf>
    <xf numFmtId="0" fontId="51" fillId="7" borderId="0" xfId="0" applyFont="1" applyFill="1"/>
    <xf numFmtId="3" fontId="16" fillId="7" borderId="28" xfId="0" applyNumberFormat="1" applyFont="1" applyFill="1" applyBorder="1"/>
    <xf numFmtId="3" fontId="16" fillId="0" borderId="22" xfId="0" applyNumberFormat="1" applyFont="1" applyBorder="1"/>
    <xf numFmtId="3" fontId="16" fillId="7" borderId="22" xfId="0" applyNumberFormat="1" applyFont="1" applyFill="1" applyBorder="1"/>
    <xf numFmtId="3" fontId="52" fillId="7" borderId="0" xfId="0" applyNumberFormat="1" applyFont="1" applyFill="1"/>
    <xf numFmtId="3" fontId="53" fillId="7" borderId="0" xfId="0" applyNumberFormat="1" applyFont="1" applyFill="1"/>
    <xf numFmtId="3" fontId="0" fillId="7" borderId="50" xfId="0" applyNumberFormat="1" applyFill="1" applyBorder="1"/>
    <xf numFmtId="37" fontId="15" fillId="7" borderId="28" xfId="14" applyNumberFormat="1" applyFont="1" applyFill="1" applyBorder="1"/>
    <xf numFmtId="3" fontId="15" fillId="7" borderId="32" xfId="0" applyNumberFormat="1" applyFont="1" applyFill="1" applyBorder="1"/>
    <xf numFmtId="0" fontId="35" fillId="7" borderId="26" xfId="0" applyFont="1" applyFill="1" applyBorder="1"/>
    <xf numFmtId="0" fontId="54" fillId="9" borderId="0" xfId="0" applyFont="1" applyFill="1"/>
    <xf numFmtId="0" fontId="0" fillId="7" borderId="0" xfId="0" quotePrefix="1" applyFill="1"/>
    <xf numFmtId="0" fontId="22" fillId="9" borderId="6" xfId="0" applyFont="1" applyFill="1" applyBorder="1"/>
    <xf numFmtId="0" fontId="18" fillId="7" borderId="6" xfId="0" applyFont="1" applyFill="1" applyBorder="1"/>
    <xf numFmtId="0" fontId="18" fillId="9" borderId="6" xfId="0" applyFont="1" applyFill="1" applyBorder="1"/>
    <xf numFmtId="37" fontId="15" fillId="12" borderId="18" xfId="14" applyNumberFormat="1" applyFont="1" applyFill="1" applyBorder="1"/>
    <xf numFmtId="0" fontId="31" fillId="9" borderId="6" xfId="13" applyFont="1" applyFill="1" applyBorder="1"/>
    <xf numFmtId="0" fontId="0" fillId="9" borderId="69" xfId="0" applyFill="1" applyBorder="1"/>
    <xf numFmtId="0" fontId="0" fillId="9" borderId="70" xfId="0" applyFill="1" applyBorder="1"/>
    <xf numFmtId="0" fontId="0" fillId="7" borderId="71" xfId="0" applyFill="1" applyBorder="1"/>
    <xf numFmtId="0" fontId="0" fillId="9" borderId="72" xfId="0" applyFill="1" applyBorder="1"/>
    <xf numFmtId="0" fontId="0" fillId="9" borderId="73" xfId="0" applyFill="1" applyBorder="1"/>
    <xf numFmtId="0" fontId="0" fillId="9" borderId="74" xfId="0" applyFill="1" applyBorder="1"/>
    <xf numFmtId="0" fontId="0" fillId="7" borderId="74" xfId="0" applyFill="1" applyBorder="1"/>
    <xf numFmtId="0" fontId="0" fillId="7" borderId="75" xfId="0" applyFill="1" applyBorder="1"/>
    <xf numFmtId="0" fontId="19" fillId="7" borderId="76" xfId="0" applyFont="1" applyFill="1" applyBorder="1"/>
    <xf numFmtId="3" fontId="15" fillId="7" borderId="76" xfId="0" applyNumberFormat="1" applyFont="1" applyFill="1" applyBorder="1"/>
    <xf numFmtId="165" fontId="16" fillId="7" borderId="77" xfId="0" applyNumberFormat="1" applyFont="1" applyFill="1" applyBorder="1"/>
    <xf numFmtId="165" fontId="15" fillId="7" borderId="77" xfId="0" applyNumberFormat="1" applyFont="1" applyFill="1" applyBorder="1"/>
    <xf numFmtId="3" fontId="15" fillId="7" borderId="77" xfId="0" applyNumberFormat="1" applyFont="1" applyFill="1" applyBorder="1"/>
    <xf numFmtId="165" fontId="15" fillId="7" borderId="77" xfId="0" applyNumberFormat="1" applyFont="1" applyFill="1" applyBorder="1" applyAlignment="1">
      <alignment wrapText="1"/>
    </xf>
    <xf numFmtId="3" fontId="15" fillId="7" borderId="76" xfId="0" applyNumberFormat="1" applyFont="1" applyFill="1" applyBorder="1" applyAlignment="1">
      <alignment wrapText="1"/>
    </xf>
    <xf numFmtId="3" fontId="15" fillId="13" borderId="76" xfId="0" applyNumberFormat="1" applyFont="1" applyFill="1" applyBorder="1" applyAlignment="1">
      <alignment wrapText="1"/>
    </xf>
    <xf numFmtId="0" fontId="18" fillId="7" borderId="79" xfId="0" applyFont="1" applyFill="1" applyBorder="1"/>
    <xf numFmtId="0" fontId="16" fillId="7" borderId="79" xfId="0" applyFont="1" applyFill="1" applyBorder="1"/>
    <xf numFmtId="3" fontId="15" fillId="7" borderId="80" xfId="0" applyNumberFormat="1" applyFont="1" applyFill="1" applyBorder="1" applyAlignment="1">
      <alignment horizontal="right"/>
    </xf>
    <xf numFmtId="3" fontId="15" fillId="7" borderId="81" xfId="0" applyNumberFormat="1" applyFont="1" applyFill="1" applyBorder="1" applyAlignment="1">
      <alignment horizontal="right"/>
    </xf>
    <xf numFmtId="3" fontId="15" fillId="7" borderId="82" xfId="0" applyNumberFormat="1" applyFont="1" applyFill="1" applyBorder="1" applyAlignment="1">
      <alignment horizontal="right"/>
    </xf>
    <xf numFmtId="3" fontId="18" fillId="7" borderId="81" xfId="0" applyNumberFormat="1" applyFont="1" applyFill="1" applyBorder="1" applyAlignment="1">
      <alignment horizontal="right"/>
    </xf>
    <xf numFmtId="3" fontId="16" fillId="7" borderId="81" xfId="14" applyNumberFormat="1" applyFont="1" applyFill="1" applyBorder="1" applyAlignment="1">
      <alignment horizontal="right"/>
    </xf>
    <xf numFmtId="3" fontId="15" fillId="7" borderId="81" xfId="0" applyNumberFormat="1" applyFont="1" applyFill="1" applyBorder="1"/>
    <xf numFmtId="3" fontId="16" fillId="7" borderId="76" xfId="0" applyNumberFormat="1" applyFont="1" applyFill="1" applyBorder="1"/>
    <xf numFmtId="3" fontId="15" fillId="7" borderId="80" xfId="0" applyNumberFormat="1" applyFont="1" applyFill="1" applyBorder="1"/>
    <xf numFmtId="3" fontId="16" fillId="7" borderId="81" xfId="0" applyNumberFormat="1" applyFont="1" applyFill="1" applyBorder="1"/>
    <xf numFmtId="3" fontId="16" fillId="7" borderId="82" xfId="0" applyNumberFormat="1" applyFont="1" applyFill="1" applyBorder="1"/>
    <xf numFmtId="3" fontId="0" fillId="7" borderId="76" xfId="0" applyNumberFormat="1" applyFill="1" applyBorder="1"/>
    <xf numFmtId="0" fontId="18" fillId="7" borderId="80" xfId="0" applyFont="1" applyFill="1" applyBorder="1"/>
    <xf numFmtId="0" fontId="18" fillId="7" borderId="81" xfId="0" applyFont="1" applyFill="1" applyBorder="1"/>
    <xf numFmtId="9" fontId="18" fillId="7" borderId="83" xfId="0" applyNumberFormat="1" applyFont="1" applyFill="1" applyBorder="1"/>
    <xf numFmtId="9" fontId="18" fillId="7" borderId="81" xfId="0" applyNumberFormat="1" applyFont="1" applyFill="1" applyBorder="1"/>
    <xf numFmtId="164" fontId="18" fillId="7" borderId="81" xfId="0" applyNumberFormat="1" applyFont="1" applyFill="1" applyBorder="1"/>
    <xf numFmtId="0" fontId="18" fillId="7" borderId="76" xfId="0" applyFont="1" applyFill="1" applyBorder="1"/>
    <xf numFmtId="2" fontId="18" fillId="7" borderId="80" xfId="0" applyNumberFormat="1" applyFont="1" applyFill="1" applyBorder="1"/>
    <xf numFmtId="2" fontId="18" fillId="7" borderId="81" xfId="0" applyNumberFormat="1" applyFont="1" applyFill="1" applyBorder="1"/>
    <xf numFmtId="3" fontId="18" fillId="7" borderId="83" xfId="0" applyNumberFormat="1" applyFont="1" applyFill="1" applyBorder="1"/>
    <xf numFmtId="0" fontId="0" fillId="7" borderId="76" xfId="0" applyFill="1" applyBorder="1"/>
    <xf numFmtId="0" fontId="18" fillId="7" borderId="83" xfId="0" applyFont="1" applyFill="1" applyBorder="1"/>
    <xf numFmtId="2" fontId="18" fillId="7" borderId="76" xfId="0" applyNumberFormat="1" applyFont="1" applyFill="1" applyBorder="1"/>
    <xf numFmtId="0" fontId="16" fillId="0" borderId="58" xfId="0" applyFont="1" applyBorder="1" applyAlignment="1">
      <alignment horizontal="right" wrapText="1"/>
    </xf>
    <xf numFmtId="0" fontId="16" fillId="0" borderId="52" xfId="0" applyFont="1" applyBorder="1" applyAlignment="1">
      <alignment horizontal="right" wrapText="1"/>
    </xf>
    <xf numFmtId="0" fontId="16" fillId="0" borderId="52" xfId="0" applyFont="1" applyBorder="1" applyAlignment="1">
      <alignment horizontal="right"/>
    </xf>
    <xf numFmtId="171" fontId="0" fillId="7" borderId="0" xfId="0" applyNumberFormat="1" applyFill="1"/>
    <xf numFmtId="43" fontId="0" fillId="7" borderId="0" xfId="14" applyFont="1" applyFill="1"/>
    <xf numFmtId="0" fontId="14" fillId="7" borderId="0" xfId="0" applyFont="1" applyFill="1" applyAlignment="1">
      <alignment wrapText="1"/>
    </xf>
    <xf numFmtId="0" fontId="0" fillId="7" borderId="0" xfId="0" applyFill="1" applyAlignment="1">
      <alignment wrapText="1"/>
    </xf>
    <xf numFmtId="0" fontId="18" fillId="0" borderId="0" xfId="0" applyFont="1"/>
    <xf numFmtId="3" fontId="12" fillId="12" borderId="13" xfId="0" applyNumberFormat="1" applyFont="1" applyFill="1" applyBorder="1"/>
    <xf numFmtId="3" fontId="12" fillId="0" borderId="13" xfId="0" applyNumberFormat="1" applyFont="1" applyBorder="1"/>
    <xf numFmtId="0" fontId="15" fillId="12" borderId="16" xfId="0" applyFont="1" applyFill="1" applyBorder="1"/>
    <xf numFmtId="0" fontId="15" fillId="12" borderId="18" xfId="0" applyFont="1" applyFill="1" applyBorder="1"/>
    <xf numFmtId="0" fontId="15" fillId="12" borderId="19" xfId="0" applyFont="1" applyFill="1" applyBorder="1"/>
    <xf numFmtId="0" fontId="15" fillId="0" borderId="19" xfId="0" applyFont="1" applyBorder="1"/>
    <xf numFmtId="9" fontId="15" fillId="12" borderId="18" xfId="0" applyNumberFormat="1" applyFont="1" applyFill="1" applyBorder="1"/>
    <xf numFmtId="9" fontId="15" fillId="0" borderId="18" xfId="0" applyNumberFormat="1" applyFont="1" applyBorder="1"/>
    <xf numFmtId="164" fontId="15" fillId="12" borderId="18" xfId="0" applyNumberFormat="1" applyFont="1" applyFill="1" applyBorder="1"/>
    <xf numFmtId="164" fontId="15" fillId="0" borderId="18" xfId="0" applyNumberFormat="1" applyFont="1" applyBorder="1"/>
    <xf numFmtId="0" fontId="15" fillId="12" borderId="13" xfId="0" applyFont="1" applyFill="1" applyBorder="1"/>
    <xf numFmtId="0" fontId="15" fillId="0" borderId="13" xfId="0" applyFont="1" applyBorder="1"/>
    <xf numFmtId="2" fontId="15" fillId="0" borderId="16" xfId="0" applyNumberFormat="1" applyFont="1" applyBorder="1"/>
    <xf numFmtId="2" fontId="15" fillId="0" borderId="18" xfId="0" applyNumberFormat="1" applyFont="1" applyBorder="1"/>
    <xf numFmtId="3" fontId="15" fillId="12" borderId="19" xfId="0" applyNumberFormat="1" applyFont="1" applyFill="1" applyBorder="1"/>
    <xf numFmtId="3" fontId="15" fillId="0" borderId="19" xfId="0" applyNumberFormat="1" applyFont="1" applyBorder="1"/>
    <xf numFmtId="2" fontId="15" fillId="12" borderId="16" xfId="0" applyNumberFormat="1" applyFont="1" applyFill="1" applyBorder="1"/>
    <xf numFmtId="2" fontId="15" fillId="12" borderId="18" xfId="0" applyNumberFormat="1" applyFont="1" applyFill="1" applyBorder="1"/>
    <xf numFmtId="3" fontId="12" fillId="7" borderId="13" xfId="0" applyNumberFormat="1" applyFont="1" applyFill="1" applyBorder="1"/>
    <xf numFmtId="3" fontId="12" fillId="7" borderId="76" xfId="0" applyNumberFormat="1" applyFont="1" applyFill="1" applyBorder="1"/>
    <xf numFmtId="0" fontId="15" fillId="7" borderId="80" xfId="0" applyFont="1" applyFill="1" applyBorder="1"/>
    <xf numFmtId="0" fontId="15" fillId="7" borderId="81" xfId="0" applyFont="1" applyFill="1" applyBorder="1"/>
    <xf numFmtId="9" fontId="15" fillId="12" borderId="19" xfId="0" applyNumberFormat="1" applyFont="1" applyFill="1" applyBorder="1"/>
    <xf numFmtId="9" fontId="15" fillId="7" borderId="19" xfId="0" applyNumberFormat="1" applyFont="1" applyFill="1" applyBorder="1"/>
    <xf numFmtId="9" fontId="15" fillId="7" borderId="83" xfId="0" applyNumberFormat="1" applyFont="1" applyFill="1" applyBorder="1"/>
    <xf numFmtId="9" fontId="15" fillId="7" borderId="18" xfId="0" applyNumberFormat="1" applyFont="1" applyFill="1" applyBorder="1"/>
    <xf numFmtId="9" fontId="15" fillId="7" borderId="81" xfId="0" applyNumberFormat="1" applyFont="1" applyFill="1" applyBorder="1"/>
    <xf numFmtId="164" fontId="15" fillId="7" borderId="18" xfId="0" applyNumberFormat="1" applyFont="1" applyFill="1" applyBorder="1"/>
    <xf numFmtId="164" fontId="15" fillId="7" borderId="81" xfId="0" applyNumberFormat="1" applyFont="1" applyFill="1" applyBorder="1"/>
    <xf numFmtId="0" fontId="15" fillId="7" borderId="76" xfId="0" applyFont="1" applyFill="1" applyBorder="1"/>
    <xf numFmtId="2" fontId="15" fillId="7" borderId="16" xfId="0" applyNumberFormat="1" applyFont="1" applyFill="1" applyBorder="1"/>
    <xf numFmtId="2" fontId="15" fillId="7" borderId="80" xfId="0" applyNumberFormat="1" applyFont="1" applyFill="1" applyBorder="1"/>
    <xf numFmtId="2" fontId="15" fillId="7" borderId="18" xfId="0" applyNumberFormat="1" applyFont="1" applyFill="1" applyBorder="1"/>
    <xf numFmtId="2" fontId="15" fillId="7" borderId="81" xfId="0" applyNumberFormat="1" applyFont="1" applyFill="1" applyBorder="1"/>
    <xf numFmtId="3" fontId="15" fillId="7" borderId="83" xfId="0" applyNumberFormat="1" applyFont="1" applyFill="1" applyBorder="1"/>
    <xf numFmtId="0" fontId="16" fillId="5" borderId="0" xfId="0" applyFont="1" applyFill="1"/>
    <xf numFmtId="165" fontId="15" fillId="5" borderId="0" xfId="0" applyNumberFormat="1" applyFont="1" applyFill="1" applyAlignment="1">
      <alignment horizontal="right"/>
    </xf>
    <xf numFmtId="3" fontId="15" fillId="12" borderId="0" xfId="0" applyNumberFormat="1" applyFont="1" applyFill="1" applyAlignment="1">
      <alignment wrapText="1"/>
    </xf>
    <xf numFmtId="3" fontId="15" fillId="7" borderId="78" xfId="0" applyNumberFormat="1" applyFont="1" applyFill="1" applyBorder="1"/>
    <xf numFmtId="3" fontId="15" fillId="7" borderId="25" xfId="0" applyNumberFormat="1" applyFont="1" applyFill="1" applyBorder="1"/>
    <xf numFmtId="0" fontId="15" fillId="5" borderId="77" xfId="0" applyFont="1" applyFill="1" applyBorder="1"/>
    <xf numFmtId="165" fontId="15" fillId="7" borderId="77" xfId="0" applyNumberFormat="1" applyFont="1" applyFill="1" applyBorder="1" applyAlignment="1">
      <alignment horizontal="right" wrapText="1"/>
    </xf>
    <xf numFmtId="165" fontId="15" fillId="5" borderId="77" xfId="0" applyNumberFormat="1" applyFont="1" applyFill="1" applyBorder="1"/>
    <xf numFmtId="4" fontId="15" fillId="12" borderId="0" xfId="0" applyNumberFormat="1" applyFont="1" applyFill="1" applyAlignment="1">
      <alignment horizontal="right" wrapText="1"/>
    </xf>
    <xf numFmtId="0" fontId="12" fillId="12" borderId="0" xfId="0" applyFont="1" applyFill="1"/>
    <xf numFmtId="0" fontId="12" fillId="7" borderId="26" xfId="0" applyFont="1" applyFill="1" applyBorder="1"/>
    <xf numFmtId="9" fontId="15" fillId="7" borderId="18" xfId="14" applyNumberFormat="1" applyFont="1" applyFill="1" applyBorder="1"/>
    <xf numFmtId="3" fontId="15" fillId="12" borderId="17" xfId="0" applyNumberFormat="1" applyFont="1" applyFill="1" applyBorder="1"/>
    <xf numFmtId="3" fontId="16" fillId="12" borderId="14" xfId="0" applyNumberFormat="1" applyFont="1" applyFill="1" applyBorder="1"/>
    <xf numFmtId="3" fontId="16" fillId="12" borderId="0" xfId="0" applyNumberFormat="1" applyFont="1" applyFill="1"/>
    <xf numFmtId="0" fontId="12" fillId="7" borderId="50" xfId="0" applyFont="1" applyFill="1" applyBorder="1" applyAlignment="1">
      <alignment horizontal="left"/>
    </xf>
    <xf numFmtId="0" fontId="12" fillId="7" borderId="0" xfId="0" applyFont="1" applyFill="1" applyAlignment="1">
      <alignment horizontal="left"/>
    </xf>
    <xf numFmtId="3" fontId="12" fillId="7" borderId="50" xfId="0" applyNumberFormat="1" applyFont="1" applyFill="1" applyBorder="1" applyAlignment="1">
      <alignment horizontal="left"/>
    </xf>
    <xf numFmtId="3" fontId="12" fillId="7" borderId="50" xfId="0" applyNumberFormat="1" applyFont="1" applyFill="1" applyBorder="1"/>
    <xf numFmtId="3" fontId="15" fillId="0" borderId="53" xfId="0" applyNumberFormat="1" applyFont="1" applyBorder="1"/>
    <xf numFmtId="3" fontId="15" fillId="0" borderId="54" xfId="0" applyNumberFormat="1" applyFont="1" applyBorder="1"/>
    <xf numFmtId="3" fontId="15" fillId="0" borderId="63" xfId="0" applyNumberFormat="1" applyFont="1" applyBorder="1"/>
    <xf numFmtId="3" fontId="16" fillId="0" borderId="54" xfId="0" applyNumberFormat="1" applyFont="1" applyBorder="1"/>
    <xf numFmtId="3" fontId="16" fillId="0" borderId="57" xfId="0" applyNumberFormat="1" applyFont="1" applyBorder="1"/>
    <xf numFmtId="3" fontId="16" fillId="0" borderId="59" xfId="0" applyNumberFormat="1" applyFont="1" applyBorder="1"/>
    <xf numFmtId="3" fontId="15" fillId="0" borderId="60" xfId="0" applyNumberFormat="1" applyFont="1" applyBorder="1" applyAlignment="1">
      <alignment vertical="center"/>
    </xf>
    <xf numFmtId="3" fontId="15" fillId="0" borderId="55" xfId="0" applyNumberFormat="1" applyFont="1" applyBorder="1" applyAlignment="1">
      <alignment vertical="center"/>
    </xf>
    <xf numFmtId="3" fontId="15" fillId="0" borderId="56" xfId="0" applyNumberFormat="1" applyFont="1" applyBorder="1"/>
    <xf numFmtId="3" fontId="15" fillId="0" borderId="61" xfId="0" applyNumberFormat="1" applyFont="1" applyBorder="1"/>
    <xf numFmtId="3" fontId="16" fillId="0" borderId="54" xfId="0" applyNumberFormat="1" applyFont="1" applyBorder="1" applyAlignment="1">
      <alignment horizontal="right"/>
    </xf>
    <xf numFmtId="3" fontId="15" fillId="12" borderId="18" xfId="14" applyNumberFormat="1" applyFont="1" applyFill="1" applyBorder="1" applyAlignment="1"/>
    <xf numFmtId="3" fontId="12" fillId="12" borderId="0" xfId="0" applyNumberFormat="1" applyFont="1" applyFill="1"/>
    <xf numFmtId="3" fontId="15" fillId="5" borderId="22" xfId="0" applyNumberFormat="1" applyFont="1" applyFill="1" applyBorder="1"/>
    <xf numFmtId="3" fontId="15" fillId="12" borderId="19" xfId="0" quotePrefix="1" applyNumberFormat="1" applyFont="1" applyFill="1" applyBorder="1"/>
    <xf numFmtId="3" fontId="15" fillId="7" borderId="19" xfId="0" quotePrefix="1" applyNumberFormat="1" applyFont="1" applyFill="1" applyBorder="1"/>
    <xf numFmtId="3" fontId="15" fillId="7" borderId="24" xfId="0" quotePrefix="1" applyNumberFormat="1" applyFont="1" applyFill="1" applyBorder="1"/>
    <xf numFmtId="3" fontId="12" fillId="7" borderId="21" xfId="0" applyNumberFormat="1" applyFont="1" applyFill="1" applyBorder="1"/>
    <xf numFmtId="3" fontId="15" fillId="5" borderId="18" xfId="0" applyNumberFormat="1" applyFont="1" applyFill="1" applyBorder="1"/>
    <xf numFmtId="3" fontId="15" fillId="12" borderId="17" xfId="0" applyNumberFormat="1" applyFont="1" applyFill="1" applyBorder="1" applyAlignment="1">
      <alignment horizontal="right" vertical="center"/>
    </xf>
    <xf numFmtId="0" fontId="23" fillId="11" borderId="45" xfId="0" applyFont="1" applyFill="1" applyBorder="1" applyAlignment="1">
      <alignment horizontal="center"/>
    </xf>
    <xf numFmtId="0" fontId="23" fillId="11" borderId="46" xfId="0" applyFont="1" applyFill="1" applyBorder="1" applyAlignment="1">
      <alignment horizontal="center"/>
    </xf>
    <xf numFmtId="0" fontId="23" fillId="11" borderId="47" xfId="0" applyFont="1" applyFill="1" applyBorder="1" applyAlignment="1">
      <alignment horizontal="center"/>
    </xf>
    <xf numFmtId="0" fontId="27" fillId="8" borderId="38" xfId="0" applyFont="1" applyFill="1" applyBorder="1" applyAlignment="1">
      <alignment horizontal="center"/>
    </xf>
    <xf numFmtId="0" fontId="27" fillId="8" borderId="37" xfId="0" applyFont="1" applyFill="1" applyBorder="1" applyAlignment="1">
      <alignment horizontal="center"/>
    </xf>
    <xf numFmtId="0" fontId="27" fillId="8" borderId="39" xfId="0" applyFont="1" applyFill="1" applyBorder="1" applyAlignment="1">
      <alignment horizontal="center"/>
    </xf>
    <xf numFmtId="0" fontId="34" fillId="7" borderId="0" xfId="13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/>
    </xf>
    <xf numFmtId="3" fontId="15" fillId="7" borderId="0" xfId="0" applyNumberFormat="1" applyFont="1" applyFill="1" applyAlignment="1">
      <alignment horizontal="right" vertical="center"/>
    </xf>
    <xf numFmtId="3" fontId="15" fillId="7" borderId="18" xfId="0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horizontal="right" vertical="center"/>
    </xf>
    <xf numFmtId="3" fontId="15" fillId="7" borderId="22" xfId="0" applyNumberFormat="1" applyFont="1" applyFill="1" applyBorder="1" applyAlignment="1">
      <alignment horizontal="right" vertical="center"/>
    </xf>
    <xf numFmtId="3" fontId="15" fillId="7" borderId="15" xfId="0" applyNumberFormat="1" applyFont="1" applyFill="1" applyBorder="1" applyAlignment="1">
      <alignment horizontal="right" vertical="center"/>
    </xf>
    <xf numFmtId="3" fontId="15" fillId="9" borderId="15" xfId="0" applyNumberFormat="1" applyFont="1" applyFill="1" applyBorder="1" applyAlignment="1">
      <alignment horizontal="right" vertical="center"/>
    </xf>
    <xf numFmtId="3" fontId="15" fillId="9" borderId="18" xfId="0" applyNumberFormat="1" applyFont="1" applyFill="1" applyBorder="1" applyAlignment="1">
      <alignment horizontal="right" vertical="center"/>
    </xf>
    <xf numFmtId="3" fontId="15" fillId="7" borderId="30" xfId="0" applyNumberFormat="1" applyFont="1" applyFill="1" applyBorder="1" applyAlignment="1">
      <alignment horizontal="right" vertical="center"/>
    </xf>
    <xf numFmtId="3" fontId="15" fillId="7" borderId="29" xfId="0" applyNumberFormat="1" applyFont="1" applyFill="1" applyBorder="1" applyAlignment="1">
      <alignment horizontal="right" vertical="center"/>
    </xf>
    <xf numFmtId="3" fontId="15" fillId="7" borderId="28" xfId="0" applyNumberFormat="1" applyFont="1" applyFill="1" applyBorder="1" applyAlignment="1">
      <alignment horizontal="right" vertical="center"/>
    </xf>
    <xf numFmtId="0" fontId="43" fillId="0" borderId="13" xfId="0" applyFont="1" applyBorder="1" applyAlignment="1">
      <alignment horizontal="center"/>
    </xf>
    <xf numFmtId="0" fontId="43" fillId="7" borderId="13" xfId="0" applyFont="1" applyFill="1" applyBorder="1" applyAlignment="1">
      <alignment horizontal="center"/>
    </xf>
    <xf numFmtId="0" fontId="43" fillId="7" borderId="68" xfId="0" applyFont="1" applyFill="1" applyBorder="1" applyAlignment="1">
      <alignment horizontal="center"/>
    </xf>
    <xf numFmtId="0" fontId="43" fillId="0" borderId="68" xfId="0" applyFont="1" applyBorder="1" applyAlignment="1">
      <alignment horizontal="center"/>
    </xf>
    <xf numFmtId="3" fontId="15" fillId="9" borderId="29" xfId="0" applyNumberFormat="1" applyFont="1" applyFill="1" applyBorder="1" applyAlignment="1">
      <alignment horizontal="right" vertical="center"/>
    </xf>
    <xf numFmtId="3" fontId="15" fillId="9" borderId="28" xfId="0" applyNumberFormat="1" applyFont="1" applyFill="1" applyBorder="1" applyAlignment="1">
      <alignment horizontal="right" vertical="center"/>
    </xf>
    <xf numFmtId="3" fontId="18" fillId="7" borderId="0" xfId="0" applyNumberFormat="1" applyFont="1" applyFill="1" applyAlignment="1">
      <alignment horizontal="right" vertical="center"/>
    </xf>
    <xf numFmtId="0" fontId="18" fillId="7" borderId="0" xfId="0" applyFont="1" applyFill="1" applyAlignment="1">
      <alignment horizontal="right" vertical="center"/>
    </xf>
    <xf numFmtId="0" fontId="18" fillId="7" borderId="15" xfId="0" applyFont="1" applyFill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3" fontId="18" fillId="7" borderId="0" xfId="0" quotePrefix="1" applyNumberFormat="1" applyFont="1" applyFill="1" applyAlignment="1">
      <alignment horizontal="right" vertical="center"/>
    </xf>
    <xf numFmtId="0" fontId="18" fillId="7" borderId="0" xfId="0" quotePrefix="1" applyFont="1" applyFill="1" applyAlignment="1">
      <alignment horizontal="right" vertical="center"/>
    </xf>
    <xf numFmtId="3" fontId="18" fillId="7" borderId="15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3" fontId="18" fillId="7" borderId="15" xfId="0" applyNumberFormat="1" applyFont="1" applyFill="1" applyBorder="1" applyAlignment="1">
      <alignment horizontal="center" vertical="center"/>
    </xf>
    <xf numFmtId="3" fontId="18" fillId="7" borderId="18" xfId="0" applyNumberFormat="1" applyFont="1" applyFill="1" applyBorder="1" applyAlignment="1">
      <alignment horizontal="center" vertical="center"/>
    </xf>
    <xf numFmtId="3" fontId="18" fillId="7" borderId="13" xfId="0" applyNumberFormat="1" applyFont="1" applyFill="1" applyBorder="1" applyAlignment="1">
      <alignment horizontal="right" vertical="center"/>
    </xf>
    <xf numFmtId="0" fontId="19" fillId="7" borderId="13" xfId="0" applyFont="1" applyFill="1" applyBorder="1" applyAlignment="1">
      <alignment horizontal="center"/>
    </xf>
  </cellXfs>
  <cellStyles count="21">
    <cellStyle name="Bad" xfId="7" builtinId="27" customBuiltin="1"/>
    <cellStyle name="Calculation" xfId="10" builtinId="22" customBuiltin="1"/>
    <cellStyle name="Cell_Calc in input" xfId="17" xr:uid="{B7D1CA13-E010-413D-BD49-D2A8DE48BBAC}"/>
    <cellStyle name="Comma" xfId="14" builtinId="3"/>
    <cellStyle name="Comma 2" xfId="18" xr:uid="{1ADFA664-6B15-4CDA-A46D-E8FF04201A4B}"/>
    <cellStyle name="Followed Hyperlink" xfId="15" builtinId="9"/>
    <cellStyle name="Good" xfId="6" builtinId="26" customBuiltin="1"/>
    <cellStyle name="Header_Row 2" xfId="16" xr:uid="{637EA7B0-99A7-4B7C-A94B-4C8D09C36E8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/>
    <cellStyle name="Linked Cell" xfId="11" builtinId="24" customBuiltin="1"/>
    <cellStyle name="Neutral" xfId="9" builtinId="28" customBuiltin="1"/>
    <cellStyle name="Normal" xfId="0" builtinId="0" customBuiltin="1"/>
    <cellStyle name="Note" xfId="12" builtinId="10" customBuiltin="1"/>
    <cellStyle name="Numbers" xfId="20" xr:uid="{B532BA65-0BFF-4E13-95C9-897694FDC1CB}"/>
    <cellStyle name="Percent" xfId="19" builtinId="5"/>
    <cellStyle name="Title" xfId="1" builtinId="15" customBuiltin="1"/>
    <cellStyle name="Total" xfId="8" builtinId="25" customBuiltin="1"/>
  </cellStyles>
  <dxfs count="4"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ECF5F4"/>
      <color rgb="FFCCE7E5"/>
      <color rgb="FF00857D"/>
      <color rgb="FFF2F2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2666245</xdr:colOff>
      <xdr:row>8</xdr:row>
      <xdr:rowOff>490</xdr:rowOff>
    </xdr:from>
    <xdr:to>
      <xdr:col>4</xdr:col>
      <xdr:colOff>3378925</xdr:colOff>
      <xdr:row>11</xdr:row>
      <xdr:rowOff>153732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52EE495-210C-402A-8B02-25D15E5EC9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4111"/>
        <a:stretch>
          <a:fillRect/>
        </a:stretch>
      </xdr:blipFill>
      <xdr:spPr>
        <a:xfrm>
          <a:off x="5037970" y="1524490"/>
          <a:ext cx="712680" cy="724742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4</xdr:col>
      <xdr:colOff>2657242</xdr:colOff>
      <xdr:row>13</xdr:row>
      <xdr:rowOff>22714</xdr:rowOff>
    </xdr:from>
    <xdr:to>
      <xdr:col>4</xdr:col>
      <xdr:colOff>3374889</xdr:colOff>
      <xdr:row>16</xdr:row>
      <xdr:rowOff>175024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D3E6D8B-F448-4E6B-83F2-0B71F5EA1178}"/>
            </a:ext>
            <a:ext uri="{147F2762-F138-4A5C-976F-8EAC2B608ADB}">
              <a16:predDERef xmlns:a16="http://schemas.microsoft.com/office/drawing/2014/main" pred="{B1459A9C-1E94-605A-180D-8B6F35299E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48" r="13925"/>
        <a:stretch>
          <a:fillRect/>
        </a:stretch>
      </xdr:blipFill>
      <xdr:spPr>
        <a:xfrm>
          <a:off x="5028967" y="2499214"/>
          <a:ext cx="717647" cy="723810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2</xdr:col>
      <xdr:colOff>1921</xdr:colOff>
      <xdr:row>0</xdr:row>
      <xdr:rowOff>173355</xdr:rowOff>
    </xdr:from>
    <xdr:to>
      <xdr:col>3</xdr:col>
      <xdr:colOff>178596</xdr:colOff>
      <xdr:row>3</xdr:row>
      <xdr:rowOff>91530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74FB10-8103-4E92-92C1-82F291793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6721" y="173355"/>
          <a:ext cx="1938800" cy="48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pean Energy">
      <a:dk1>
        <a:srgbClr val="000000"/>
      </a:dk1>
      <a:lt1>
        <a:srgbClr val="FFFFFF"/>
      </a:lt1>
      <a:dk2>
        <a:srgbClr val="2E4742"/>
      </a:dk2>
      <a:lt2>
        <a:srgbClr val="00857D"/>
      </a:lt2>
      <a:accent1>
        <a:srgbClr val="5778CC"/>
      </a:accent1>
      <a:accent2>
        <a:srgbClr val="F7D953"/>
      </a:accent2>
      <a:accent3>
        <a:srgbClr val="FC696B"/>
      </a:accent3>
      <a:accent4>
        <a:srgbClr val="1A2B4A"/>
      </a:accent4>
      <a:accent5>
        <a:srgbClr val="6B6121"/>
      </a:accent5>
      <a:accent6>
        <a:srgbClr val="73263B"/>
      </a:accent6>
      <a:hlink>
        <a:srgbClr val="00857D"/>
      </a:hlink>
      <a:folHlink>
        <a:srgbClr val="000000"/>
      </a:folHlink>
    </a:clrScheme>
    <a:fontScheme name="European Energy">
      <a:majorFont>
        <a:latin typeface="Glegoo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EE Light green">
      <a:srgbClr val="00857D"/>
    </a:custClr>
    <a:custClr name="EE Dark green">
      <a:srgbClr val="2E4742"/>
    </a:custClr>
    <a:custClr name="EE Light red">
      <a:srgbClr val="FC696B"/>
    </a:custClr>
    <a:custClr name="EE Dark red">
      <a:srgbClr val="73263B"/>
    </a:custClr>
    <a:custClr name="EE Light blue">
      <a:srgbClr val="5778CC"/>
    </a:custClr>
    <a:custClr name="EE Dark blue">
      <a:srgbClr val="1A2B4A"/>
    </a:custClr>
    <a:custClr name="EE Light yellow">
      <a:srgbClr val="F7D953"/>
    </a:custClr>
    <a:custClr name="Dark yellow">
      <a:srgbClr val="6B6121"/>
    </a:custClr>
    <a:custClr name="Color has no name">
      <a:srgbClr val="FFFFFF"/>
    </a:custClr>
    <a:custClr name="Color has no name">
      <a:srgbClr val="FFFFFF"/>
    </a:custClr>
    <a:custClr name="20% lighter EE Light green">
      <a:srgbClr val="339D97"/>
    </a:custClr>
    <a:custClr name="20% lighter EE Dark green">
      <a:srgbClr val="586C68"/>
    </a:custClr>
    <a:custClr name="20% lighter  EE Light red">
      <a:srgbClr val="FD8789"/>
    </a:custClr>
    <a:custClr name="20% lighter EE Dark red">
      <a:srgbClr val="8F5162"/>
    </a:custClr>
    <a:custClr name="20% lighter EE Light blue">
      <a:srgbClr val="7993D6"/>
    </a:custClr>
    <a:custClr name="20% lighter EE Dark blue">
      <a:srgbClr val="48556E"/>
    </a:custClr>
    <a:custClr name="20% lighter EE Light yellow">
      <a:srgbClr val="F9E175"/>
    </a:custClr>
    <a:custClr name="20% lighter EE Dark yellow">
      <a:srgbClr val="89814D"/>
    </a:custClr>
    <a:custClr name="Color has no name">
      <a:srgbClr val="FFFFFF"/>
    </a:custClr>
    <a:custClr name="Color has no name">
      <a:srgbClr val="FFFFFF"/>
    </a:custClr>
    <a:custClr name="40% lighter EE Light green">
      <a:srgbClr val="66B6B1"/>
    </a:custClr>
    <a:custClr name="40% lighter EE Dark green">
      <a:srgbClr val="82918E"/>
    </a:custClr>
    <a:custClr name="40% lighter EE Light red">
      <a:srgbClr val="FDA5A6"/>
    </a:custClr>
    <a:custClr name="40% lighter EE Dark red">
      <a:srgbClr val="AB7D89"/>
    </a:custClr>
    <a:custClr name="40% lighter EE Light blue">
      <a:srgbClr val="9AAEE0"/>
    </a:custClr>
    <a:custClr name="40% lighter EE Dark blue">
      <a:srgbClr val="768092"/>
    </a:custClr>
    <a:custClr name="40% lighter EE Light yellow">
      <a:srgbClr val="FAE898"/>
    </a:custClr>
    <a:custClr name="40% lighter EE Dark yellow">
      <a:srgbClr val="A6A07A"/>
    </a:custClr>
    <a:custClr name="Color has no name">
      <a:srgbClr val="FFFFFF"/>
    </a:custClr>
    <a:custClr name="Color has no name">
      <a:srgbClr val="FFFFFF"/>
    </a:custClr>
    <a:custClr name="60% lighter EE Light green">
      <a:srgbClr val="99CECB"/>
    </a:custClr>
    <a:custClr name="60% lighter EE Dark green">
      <a:srgbClr val="ABB5B3"/>
    </a:custClr>
    <a:custClr name="60% lighter EE Light red">
      <a:srgbClr val="FEC3C4"/>
    </a:custClr>
    <a:custClr name="60% lighter EE Dark red">
      <a:srgbClr val="C7A8B1"/>
    </a:custClr>
    <a:custClr name="60% lighter EE Light blue">
      <a:srgbClr val="BCC9EB"/>
    </a:custClr>
    <a:custClr name="60% lighter EE Dark blue">
      <a:srgbClr val="A3AAB7"/>
    </a:custClr>
    <a:custClr name="60% lighter EE Light yellow">
      <a:srgbClr val="FCF0BA"/>
    </a:custClr>
    <a:custClr name="60% lighter EE Dark yellow">
      <a:srgbClr val="C4C0A6"/>
    </a:custClr>
    <a:custClr name="Color has no name">
      <a:srgbClr val="FFFFFF"/>
    </a:custClr>
    <a:custClr name="Color has no name">
      <a:srgbClr val="FFFFFF"/>
    </a:custClr>
    <a:custClr name="80% lighter EE Light green">
      <a:srgbClr val="CCE7E5"/>
    </a:custClr>
    <a:custClr name="80% lighter EE Dark green">
      <a:srgbClr val="D5DAD9"/>
    </a:custClr>
    <a:custClr name="80% lighter EE Light red">
      <a:srgbClr val="FEE1E1"/>
    </a:custClr>
    <a:custClr name="80% lighter EE Dark red">
      <a:srgbClr val="E3D4D8"/>
    </a:custClr>
    <a:custClr name="80% lighter EE Light blue">
      <a:srgbClr val="DDE4F5"/>
    </a:custClr>
    <a:custClr name="80% lighter EE Dark blue">
      <a:srgbClr val="D1D5DB"/>
    </a:custClr>
    <a:custClr name="80% lighter EE Light yellow">
      <a:srgbClr val="FDF7DD"/>
    </a:custClr>
    <a:custClr name="80% lighter EE Dark yellow">
      <a:srgbClr val="E1DFD3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energy.com/wp-content/uploads/2022/02/interim-financial-report-q3-2020.pdf" TargetMode="External"/><Relationship Id="rId18" Type="http://schemas.openxmlformats.org/officeDocument/2006/relationships/hyperlink" Target="https://europeanenergy.com/wp-content/uploads/2022/02/interim-financial-report-q1-2019.pdf" TargetMode="External"/><Relationship Id="rId26" Type="http://schemas.openxmlformats.org/officeDocument/2006/relationships/hyperlink" Target="https://europeanenergy.com/wp-content/uploads/2022/02/interim-financial-report-q3-2017.pdf" TargetMode="External"/><Relationship Id="rId39" Type="http://schemas.openxmlformats.org/officeDocument/2006/relationships/hyperlink" Target="https://europeanenergy.com/wp-content/uploads/2023/05/interim-report-q1-2023-final.pdf" TargetMode="External"/><Relationship Id="rId21" Type="http://schemas.openxmlformats.org/officeDocument/2006/relationships/hyperlink" Target="https://europeanenergy.com/wp-content/uploads/2022/02/interim-financial-report-q4-2018.pdf" TargetMode="External"/><Relationship Id="rId34" Type="http://schemas.openxmlformats.org/officeDocument/2006/relationships/hyperlink" Target="http://www.nasdaqomxnordic.com/news/companynews" TargetMode="External"/><Relationship Id="rId42" Type="http://schemas.openxmlformats.org/officeDocument/2006/relationships/hyperlink" Target="https://europeanenergy.com/wp-content/uploads/2023/02/annualreport2022.pdf" TargetMode="External"/><Relationship Id="rId47" Type="http://schemas.openxmlformats.org/officeDocument/2006/relationships/hyperlink" Target="https://europeanenergy.com/wp-content/uploads/2025/02/annual-report-2024.pdf" TargetMode="External"/><Relationship Id="rId50" Type="http://schemas.openxmlformats.org/officeDocument/2006/relationships/hyperlink" Target="https://europeanenergy.com/wp-content/uploads/2025/11/interim-report-9m-2025.pdf" TargetMode="External"/><Relationship Id="rId7" Type="http://schemas.openxmlformats.org/officeDocument/2006/relationships/hyperlink" Target="https://europeanenergy.com/wp-content/uploads/2022/02/annual-report-2018.pdf" TargetMode="External"/><Relationship Id="rId2" Type="http://schemas.openxmlformats.org/officeDocument/2006/relationships/hyperlink" Target="https://europeanenergy.com/wp-content/uploads/2022/02/annual-report-2020.pdf" TargetMode="External"/><Relationship Id="rId16" Type="http://schemas.openxmlformats.org/officeDocument/2006/relationships/hyperlink" Target="https://europeanenergy.com/wp-content/uploads/2022/02/interim-financial-report-q3-2019.pdf" TargetMode="External"/><Relationship Id="rId29" Type="http://schemas.openxmlformats.org/officeDocument/2006/relationships/hyperlink" Target="https://europeanenergy.com/wp-content/uploads/2022/02/interim-financial-report-q4-2016.pdf" TargetMode="External"/><Relationship Id="rId11" Type="http://schemas.openxmlformats.org/officeDocument/2006/relationships/hyperlink" Target="https://europeanenergy.com/wp-content/uploads/2022/02/interim-financial-report-q1-2020.pdf" TargetMode="External"/><Relationship Id="rId24" Type="http://schemas.openxmlformats.org/officeDocument/2006/relationships/hyperlink" Target="https://europeanenergy.com/wp-content/uploads/2022/02/interim-financial-report-q1-2018.pdf" TargetMode="External"/><Relationship Id="rId32" Type="http://schemas.openxmlformats.org/officeDocument/2006/relationships/hyperlink" Target="https://europeanenergy.com/wp-content/uploads/2022/02/interim-financial-report-q1-2016.pdf" TargetMode="External"/><Relationship Id="rId37" Type="http://schemas.openxmlformats.org/officeDocument/2006/relationships/hyperlink" Target="https://europeanenergy.com/wp-content/uploads/2022/11/interim-report-q3-2022-final.pdf" TargetMode="External"/><Relationship Id="rId40" Type="http://schemas.openxmlformats.org/officeDocument/2006/relationships/hyperlink" Target="https://europeanenergy.com/wp-content/uploads/2023/08/interim-report-q2-2023-1.pdf" TargetMode="External"/><Relationship Id="rId45" Type="http://schemas.openxmlformats.org/officeDocument/2006/relationships/hyperlink" Target="https://europeanenergy.com/wp-content/uploads/2024/11/interim-report-9m-2024-1.pdf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europeanenergy.com/wp-content/uploads/2022/02/interim-financial-report-q2-2021.pdf" TargetMode="External"/><Relationship Id="rId10" Type="http://schemas.openxmlformats.org/officeDocument/2006/relationships/hyperlink" Target="https://europeanenergy.com/wp-content/uploads/2022/02/interim-financial-report-q1-2021.pdf" TargetMode="External"/><Relationship Id="rId19" Type="http://schemas.openxmlformats.org/officeDocument/2006/relationships/hyperlink" Target="mailto:flja@europeanenergy.com" TargetMode="External"/><Relationship Id="rId31" Type="http://schemas.openxmlformats.org/officeDocument/2006/relationships/hyperlink" Target="https://europeanenergy.com/wp-content/uploads/2022/02/interim-financial-report-q2-2016.pdf" TargetMode="External"/><Relationship Id="rId44" Type="http://schemas.openxmlformats.org/officeDocument/2006/relationships/hyperlink" Target="https://europeanenergy.com/wp-content/uploads/2024/08/interim-report-h1-2024.pdf" TargetMode="External"/><Relationship Id="rId52" Type="http://schemas.openxmlformats.org/officeDocument/2006/relationships/hyperlink" Target="https://europeanenergy.com/wp-content/uploads/2026/02/annual-report-2025.pdf" TargetMode="External"/><Relationship Id="rId4" Type="http://schemas.openxmlformats.org/officeDocument/2006/relationships/hyperlink" Target="https://europeanenergy.com/wp-content/uploads/2022/02/interim-financial-report-q3-2021.pdf" TargetMode="External"/><Relationship Id="rId9" Type="http://schemas.openxmlformats.org/officeDocument/2006/relationships/hyperlink" Target="https://europeanenergy.com/wp-content/uploads/2022/02/annual-report-2016.pdf" TargetMode="External"/><Relationship Id="rId14" Type="http://schemas.openxmlformats.org/officeDocument/2006/relationships/hyperlink" Target="https://europeanenergy.com/wp-content/uploads/2022/02/interim-financial-report-q4-2020.pdf" TargetMode="External"/><Relationship Id="rId22" Type="http://schemas.openxmlformats.org/officeDocument/2006/relationships/hyperlink" Target="https://europeanenergy.com/wp-content/uploads/2022/02/interim-financial-report-q3-2018.pdf" TargetMode="External"/><Relationship Id="rId27" Type="http://schemas.openxmlformats.org/officeDocument/2006/relationships/hyperlink" Target="https://europeanenergy.com/wp-content/uploads/2022/02/interim-financial-report-q2-2017.pdf" TargetMode="External"/><Relationship Id="rId30" Type="http://schemas.openxmlformats.org/officeDocument/2006/relationships/hyperlink" Target="https://europeanenergy.com/wp-content/uploads/2022/02/interim-financial-report-q3-2016.pdf" TargetMode="External"/><Relationship Id="rId35" Type="http://schemas.openxmlformats.org/officeDocument/2006/relationships/hyperlink" Target="https://europeanenergy.com/investors/" TargetMode="External"/><Relationship Id="rId43" Type="http://schemas.openxmlformats.org/officeDocument/2006/relationships/hyperlink" Target="https://europeanenergy.com/wp-content/uploads/2024/05/interim-report-q1-2024.pdf" TargetMode="External"/><Relationship Id="rId48" Type="http://schemas.openxmlformats.org/officeDocument/2006/relationships/hyperlink" Target="https://europeanenergy.com/wp-content/uploads/2025/05/interim-report-q1-2025.pdf" TargetMode="External"/><Relationship Id="rId8" Type="http://schemas.openxmlformats.org/officeDocument/2006/relationships/hyperlink" Target="https://europeanenergy.com/wp-content/uploads/2022/02/annual-report-2017.pdf" TargetMode="External"/><Relationship Id="rId51" Type="http://schemas.openxmlformats.org/officeDocument/2006/relationships/hyperlink" Target="https://europeanenergy.com/wp-content/uploads/2026/02/annual-report-2025.pdf" TargetMode="External"/><Relationship Id="rId3" Type="http://schemas.openxmlformats.org/officeDocument/2006/relationships/hyperlink" Target="https://europeanenergy.com/wp-content/uploads/2022/05/interim-report-q1-2022.pdf" TargetMode="External"/><Relationship Id="rId12" Type="http://schemas.openxmlformats.org/officeDocument/2006/relationships/hyperlink" Target="https://europeanenergy.com/wp-content/uploads/2022/02/interim-financial-report-q2-2020.pdf" TargetMode="External"/><Relationship Id="rId17" Type="http://schemas.openxmlformats.org/officeDocument/2006/relationships/hyperlink" Target="https://europeanenergy.com/wp-content/uploads/2022/02/interim-financial-report-q2-2019.pdf" TargetMode="External"/><Relationship Id="rId25" Type="http://schemas.openxmlformats.org/officeDocument/2006/relationships/hyperlink" Target="https://europeanenergy.com/wp-content/uploads/2022/02/interim-financial-report-q4-2017.pdf" TargetMode="External"/><Relationship Id="rId33" Type="http://schemas.openxmlformats.org/officeDocument/2006/relationships/hyperlink" Target="mailto:investor.relations@europeanenergy.dk" TargetMode="External"/><Relationship Id="rId38" Type="http://schemas.openxmlformats.org/officeDocument/2006/relationships/hyperlink" Target="https://europeanenergy.com/wp-content/uploads/2023/02/annualreport2022.pdf" TargetMode="External"/><Relationship Id="rId46" Type="http://schemas.openxmlformats.org/officeDocument/2006/relationships/hyperlink" Target="https://europeanenergy.com/wp-content/uploads/2024/02/annualreport2023.pdf" TargetMode="External"/><Relationship Id="rId20" Type="http://schemas.openxmlformats.org/officeDocument/2006/relationships/hyperlink" Target="mailto:njn@europeanenergy.com" TargetMode="External"/><Relationship Id="rId41" Type="http://schemas.openxmlformats.org/officeDocument/2006/relationships/hyperlink" Target="https://europeanenergy.com/wp-content/uploads/2023/11/interim-financial-report-9m-2023.pdf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https://europeanenergy.com/wp-content/uploads/2022/03/annual-report-2021-1.pdf" TargetMode="External"/><Relationship Id="rId6" Type="http://schemas.openxmlformats.org/officeDocument/2006/relationships/hyperlink" Target="https://europeanenergy.com/wp-content/uploads/2022/02/annual-report-2019.pdf" TargetMode="External"/><Relationship Id="rId15" Type="http://schemas.openxmlformats.org/officeDocument/2006/relationships/hyperlink" Target="https://europeanenergy.com/wp-content/uploads/2022/02/interim-financial-report-q4-2019.pdf" TargetMode="External"/><Relationship Id="rId23" Type="http://schemas.openxmlformats.org/officeDocument/2006/relationships/hyperlink" Target="https://europeanenergy.com/wp-content/uploads/2022/02/interim-financial-report-q2-2018.pdf" TargetMode="External"/><Relationship Id="rId28" Type="http://schemas.openxmlformats.org/officeDocument/2006/relationships/hyperlink" Target="https://europeanenergy.com/wp-content/uploads/2022/02/interim-financial-report-q1-2017.pdf" TargetMode="External"/><Relationship Id="rId36" Type="http://schemas.openxmlformats.org/officeDocument/2006/relationships/hyperlink" Target="https://europeanenergy.com/wp-content/uploads/2022/08/interim-report-q222-28082022.pdf" TargetMode="External"/><Relationship Id="rId49" Type="http://schemas.openxmlformats.org/officeDocument/2006/relationships/hyperlink" Target="https://europeanenergy.com/wp-content/uploads/2025/08/interim-report-h1-2025-1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B1C4D-C5E6-49B7-9C1E-9540B4473462}">
  <dimension ref="A1:Q83"/>
  <sheetViews>
    <sheetView tabSelected="1" zoomScaleNormal="100" workbookViewId="0">
      <selection activeCell="H3" sqref="H3"/>
    </sheetView>
  </sheetViews>
  <sheetFormatPr defaultColWidth="8.9140625" defaultRowHeight="15.5" x14ac:dyDescent="0.5"/>
  <cols>
    <col min="1" max="2" width="2" style="21" customWidth="1"/>
    <col min="3" max="3" width="23.08203125" customWidth="1"/>
    <col min="4" max="4" width="4" style="21" customWidth="1"/>
    <col min="5" max="5" width="45.25" style="21" customWidth="1"/>
    <col min="6" max="6" width="4" style="21" customWidth="1"/>
    <col min="7" max="7" width="12" style="21" customWidth="1"/>
    <col min="8" max="11" width="5.4140625" style="21" customWidth="1"/>
    <col min="12" max="17" width="5.4140625" style="1" customWidth="1"/>
    <col min="18" max="16384" width="8.9140625" style="1"/>
  </cols>
  <sheetData>
    <row r="1" spans="3:17" x14ac:dyDescent="0.5">
      <c r="C1" s="1"/>
    </row>
    <row r="3" spans="3:17" x14ac:dyDescent="0.5">
      <c r="C3" s="21"/>
    </row>
    <row r="4" spans="3:17" x14ac:dyDescent="0.5">
      <c r="C4" s="21"/>
    </row>
    <row r="5" spans="3:17" ht="15" customHeight="1" x14ac:dyDescent="0.5">
      <c r="C5" s="158" t="s">
        <v>0</v>
      </c>
      <c r="E5" s="158" t="s">
        <v>1</v>
      </c>
      <c r="G5" s="675" t="s">
        <v>2</v>
      </c>
      <c r="H5" s="676"/>
      <c r="I5" s="676"/>
      <c r="J5" s="676"/>
      <c r="K5" s="676"/>
      <c r="L5" s="676"/>
      <c r="M5" s="676"/>
      <c r="N5" s="676"/>
      <c r="O5" s="676"/>
      <c r="P5" s="676"/>
      <c r="Q5" s="677"/>
    </row>
    <row r="6" spans="3:17" ht="15" customHeight="1" x14ac:dyDescent="0.5">
      <c r="C6" s="162" t="s">
        <v>3</v>
      </c>
      <c r="E6" s="188"/>
      <c r="G6" s="189"/>
      <c r="H6" s="190">
        <v>2025</v>
      </c>
      <c r="I6" s="190">
        <v>2024</v>
      </c>
      <c r="J6" s="190">
        <v>2023</v>
      </c>
      <c r="K6" s="190">
        <v>2022</v>
      </c>
      <c r="L6" s="190">
        <v>2021</v>
      </c>
      <c r="M6" s="190">
        <v>2020</v>
      </c>
      <c r="N6" s="190">
        <v>2019</v>
      </c>
      <c r="O6" s="190">
        <v>2018</v>
      </c>
      <c r="P6" s="190">
        <v>2017</v>
      </c>
      <c r="Q6" s="191">
        <v>2016</v>
      </c>
    </row>
    <row r="7" spans="3:17" ht="15" customHeight="1" x14ac:dyDescent="0.5">
      <c r="C7" s="162" t="s">
        <v>4</v>
      </c>
      <c r="E7" s="271" t="s">
        <v>5</v>
      </c>
      <c r="G7" s="192" t="s">
        <v>6</v>
      </c>
      <c r="H7" s="678" t="s">
        <v>7</v>
      </c>
      <c r="I7" s="678" t="s">
        <v>7</v>
      </c>
      <c r="J7" s="678" t="s">
        <v>7</v>
      </c>
      <c r="K7" s="678" t="s">
        <v>7</v>
      </c>
      <c r="L7" s="678" t="s">
        <v>7</v>
      </c>
      <c r="M7" s="250" t="s">
        <v>7</v>
      </c>
      <c r="N7" s="250" t="s">
        <v>7</v>
      </c>
      <c r="O7" s="250" t="s">
        <v>7</v>
      </c>
      <c r="P7" s="250" t="s">
        <v>7</v>
      </c>
      <c r="Q7" s="251" t="s">
        <v>7</v>
      </c>
    </row>
    <row r="8" spans="3:17" ht="15" customHeight="1" x14ac:dyDescent="0.5">
      <c r="C8" s="157" t="s">
        <v>8</v>
      </c>
      <c r="E8" s="183"/>
      <c r="G8" s="192" t="s">
        <v>9</v>
      </c>
      <c r="H8" s="678"/>
      <c r="I8" s="678"/>
      <c r="J8" s="678"/>
      <c r="K8" s="678"/>
      <c r="L8" s="678"/>
      <c r="M8" s="250" t="s">
        <v>7</v>
      </c>
      <c r="N8" s="250" t="s">
        <v>7</v>
      </c>
      <c r="O8" s="250" t="s">
        <v>7</v>
      </c>
      <c r="P8" s="250" t="s">
        <v>7</v>
      </c>
      <c r="Q8" s="251" t="s">
        <v>7</v>
      </c>
    </row>
    <row r="9" spans="3:17" ht="15" customHeight="1" x14ac:dyDescent="0.5">
      <c r="C9" s="160" t="s">
        <v>10</v>
      </c>
      <c r="E9" s="184" t="s">
        <v>11</v>
      </c>
      <c r="G9" s="192" t="s">
        <v>12</v>
      </c>
      <c r="H9" s="250" t="s">
        <v>7</v>
      </c>
      <c r="I9" s="250" t="s">
        <v>7</v>
      </c>
      <c r="J9" s="250" t="s">
        <v>7</v>
      </c>
      <c r="K9" s="250" t="s">
        <v>7</v>
      </c>
      <c r="L9" s="250" t="s">
        <v>7</v>
      </c>
      <c r="M9" s="250" t="s">
        <v>7</v>
      </c>
      <c r="N9" s="250" t="s">
        <v>7</v>
      </c>
      <c r="O9" s="250" t="s">
        <v>7</v>
      </c>
      <c r="P9" s="250" t="s">
        <v>7</v>
      </c>
      <c r="Q9" s="251" t="s">
        <v>7</v>
      </c>
    </row>
    <row r="10" spans="3:17" ht="15" customHeight="1" x14ac:dyDescent="0.5">
      <c r="C10" s="160" t="s">
        <v>13</v>
      </c>
      <c r="E10" s="183" t="s">
        <v>247</v>
      </c>
      <c r="G10" s="192" t="s">
        <v>14</v>
      </c>
      <c r="H10" s="250" t="s">
        <v>7</v>
      </c>
      <c r="I10" s="250" t="s">
        <v>7</v>
      </c>
      <c r="J10" s="250" t="s">
        <v>7</v>
      </c>
      <c r="K10" s="250" t="s">
        <v>7</v>
      </c>
      <c r="L10" s="250" t="s">
        <v>7</v>
      </c>
      <c r="M10" s="250" t="s">
        <v>7</v>
      </c>
      <c r="N10" s="250" t="s">
        <v>7</v>
      </c>
      <c r="O10" s="250" t="s">
        <v>7</v>
      </c>
      <c r="P10" s="250" t="s">
        <v>7</v>
      </c>
      <c r="Q10" s="251" t="s">
        <v>7</v>
      </c>
    </row>
    <row r="11" spans="3:17" ht="15" customHeight="1" x14ac:dyDescent="0.5">
      <c r="C11" s="160" t="s">
        <v>15</v>
      </c>
      <c r="E11" s="185" t="s">
        <v>16</v>
      </c>
      <c r="G11" s="193" t="s">
        <v>17</v>
      </c>
      <c r="H11" s="252" t="s">
        <v>7</v>
      </c>
      <c r="I11" s="252" t="s">
        <v>7</v>
      </c>
      <c r="J11" s="252" t="s">
        <v>7</v>
      </c>
      <c r="K11" s="252" t="s">
        <v>7</v>
      </c>
      <c r="L11" s="252" t="s">
        <v>7</v>
      </c>
      <c r="M11" s="252" t="s">
        <v>7</v>
      </c>
      <c r="N11" s="252" t="s">
        <v>7</v>
      </c>
      <c r="O11" s="252" t="s">
        <v>7</v>
      </c>
      <c r="P11" s="252" t="s">
        <v>7</v>
      </c>
      <c r="Q11" s="253" t="s">
        <v>7</v>
      </c>
    </row>
    <row r="12" spans="3:17" ht="15" customHeight="1" x14ac:dyDescent="0.5">
      <c r="C12" s="160" t="s">
        <v>18</v>
      </c>
      <c r="E12" s="186" t="s">
        <v>19</v>
      </c>
    </row>
    <row r="13" spans="3:17" ht="15" customHeight="1" x14ac:dyDescent="0.5">
      <c r="C13" s="160" t="s">
        <v>20</v>
      </c>
      <c r="E13" s="183"/>
      <c r="G13" s="672" t="s">
        <v>255</v>
      </c>
      <c r="H13" s="673"/>
      <c r="I13" s="673"/>
      <c r="J13" s="673"/>
      <c r="K13" s="673"/>
      <c r="L13" s="673"/>
      <c r="M13" s="673"/>
      <c r="N13" s="673"/>
      <c r="O13" s="673"/>
      <c r="P13" s="673"/>
      <c r="Q13" s="674"/>
    </row>
    <row r="14" spans="3:17" ht="15" customHeight="1" x14ac:dyDescent="0.5">
      <c r="C14" s="157" t="s">
        <v>21</v>
      </c>
      <c r="E14" s="544" t="s">
        <v>243</v>
      </c>
      <c r="G14" s="194" t="s">
        <v>22</v>
      </c>
      <c r="H14" s="319"/>
      <c r="I14" s="319"/>
      <c r="J14" s="319"/>
      <c r="Q14" s="195"/>
    </row>
    <row r="15" spans="3:17" ht="15" customHeight="1" x14ac:dyDescent="0.5">
      <c r="C15" s="160" t="s">
        <v>10</v>
      </c>
      <c r="E15" s="545" t="s">
        <v>248</v>
      </c>
      <c r="G15" s="194" t="s">
        <v>23</v>
      </c>
      <c r="H15" s="319"/>
      <c r="I15" s="319"/>
      <c r="J15" s="319"/>
      <c r="Q15" s="195"/>
    </row>
    <row r="16" spans="3:17" ht="15" customHeight="1" x14ac:dyDescent="0.5">
      <c r="C16" s="160" t="s">
        <v>13</v>
      </c>
      <c r="E16" s="546" t="s">
        <v>244</v>
      </c>
      <c r="F16" s="25"/>
      <c r="G16" s="194"/>
      <c r="H16" s="319"/>
      <c r="I16" s="319"/>
      <c r="J16" s="319"/>
      <c r="Q16" s="195"/>
    </row>
    <row r="17" spans="3:17" ht="15" customHeight="1" x14ac:dyDescent="0.5">
      <c r="C17" s="160" t="s">
        <v>15</v>
      </c>
      <c r="E17" s="548" t="s">
        <v>245</v>
      </c>
      <c r="G17" s="194"/>
      <c r="H17" s="319"/>
      <c r="I17" s="319"/>
      <c r="J17" s="319"/>
      <c r="Q17" s="195"/>
    </row>
    <row r="18" spans="3:17" ht="15" customHeight="1" x14ac:dyDescent="0.5">
      <c r="C18" s="160" t="s">
        <v>18</v>
      </c>
      <c r="E18" s="549"/>
      <c r="G18" s="550"/>
      <c r="Q18" s="551"/>
    </row>
    <row r="19" spans="3:17" ht="15" customHeight="1" x14ac:dyDescent="0.5">
      <c r="C19" s="161" t="s">
        <v>20</v>
      </c>
      <c r="E19" s="552"/>
      <c r="G19" s="553"/>
      <c r="H19" s="554"/>
      <c r="I19" s="554"/>
      <c r="J19" s="554"/>
      <c r="K19" s="554"/>
      <c r="L19" s="555"/>
      <c r="M19" s="555"/>
      <c r="N19" s="555"/>
      <c r="O19" s="555"/>
      <c r="P19" s="555"/>
      <c r="Q19" s="556"/>
    </row>
    <row r="20" spans="3:17" ht="15" customHeight="1" x14ac:dyDescent="0.5">
      <c r="C20" s="25"/>
    </row>
    <row r="21" spans="3:17" ht="15" customHeight="1" x14ac:dyDescent="0.5">
      <c r="C21" s="25"/>
      <c r="E21" s="542"/>
    </row>
    <row r="22" spans="3:17" ht="15" customHeight="1" x14ac:dyDescent="0.5">
      <c r="C22" s="187"/>
    </row>
    <row r="23" spans="3:17" ht="15" customHeight="1" x14ac:dyDescent="0.5">
      <c r="C23" s="1"/>
    </row>
    <row r="24" spans="3:17" ht="15" customHeight="1" x14ac:dyDescent="0.5">
      <c r="C24" s="1"/>
    </row>
    <row r="25" spans="3:17" ht="15" customHeight="1" x14ac:dyDescent="0.5">
      <c r="D25" s="1"/>
      <c r="F25" s="1"/>
      <c r="G25" s="1"/>
      <c r="H25" s="1"/>
      <c r="I25" s="1"/>
      <c r="J25" s="1"/>
      <c r="K25" s="1"/>
    </row>
    <row r="26" spans="3:17" x14ac:dyDescent="0.5">
      <c r="C26" s="21"/>
      <c r="D26" s="1"/>
      <c r="F26" s="1"/>
      <c r="G26" s="1"/>
      <c r="H26" s="1"/>
      <c r="I26" s="1"/>
      <c r="J26" s="1"/>
      <c r="K26" s="1"/>
    </row>
    <row r="27" spans="3:17" x14ac:dyDescent="0.5">
      <c r="D27" s="1"/>
      <c r="E27" s="1"/>
      <c r="F27" s="1"/>
      <c r="H27" s="1"/>
      <c r="I27" s="1"/>
      <c r="J27" s="1"/>
      <c r="K27" s="1"/>
    </row>
    <row r="28" spans="3:17" x14ac:dyDescent="0.5">
      <c r="C28" s="21"/>
      <c r="E28" s="1"/>
      <c r="F28" s="1"/>
      <c r="G28" s="1"/>
      <c r="H28" s="1"/>
      <c r="I28" s="1"/>
      <c r="J28" s="1"/>
      <c r="K28" s="1"/>
    </row>
    <row r="29" spans="3:17" x14ac:dyDescent="0.5">
      <c r="C29" s="21"/>
      <c r="E29" s="1"/>
      <c r="F29" s="1"/>
      <c r="G29" s="1"/>
      <c r="H29" s="1"/>
      <c r="I29" s="1"/>
      <c r="J29" s="1"/>
    </row>
    <row r="30" spans="3:17" x14ac:dyDescent="0.5">
      <c r="C30" s="21"/>
      <c r="F30" s="1"/>
      <c r="G30" s="1"/>
      <c r="H30" s="1"/>
      <c r="I30" s="1"/>
      <c r="J30" s="1"/>
    </row>
    <row r="31" spans="3:17" x14ac:dyDescent="0.5">
      <c r="C31" s="21"/>
    </row>
    <row r="32" spans="3:17" x14ac:dyDescent="0.5">
      <c r="C32" s="21"/>
    </row>
    <row r="33" spans="3:3" x14ac:dyDescent="0.5">
      <c r="C33" s="21"/>
    </row>
    <row r="34" spans="3:3" x14ac:dyDescent="0.5">
      <c r="C34" s="21"/>
    </row>
    <row r="35" spans="3:3" x14ac:dyDescent="0.5">
      <c r="C35" s="21"/>
    </row>
    <row r="36" spans="3:3" x14ac:dyDescent="0.5">
      <c r="C36" s="21"/>
    </row>
    <row r="37" spans="3:3" x14ac:dyDescent="0.5">
      <c r="C37" s="21"/>
    </row>
    <row r="38" spans="3:3" x14ac:dyDescent="0.5">
      <c r="C38" s="21"/>
    </row>
    <row r="39" spans="3:3" x14ac:dyDescent="0.5">
      <c r="C39" s="21"/>
    </row>
    <row r="40" spans="3:3" x14ac:dyDescent="0.5">
      <c r="C40" s="21"/>
    </row>
    <row r="41" spans="3:3" x14ac:dyDescent="0.5">
      <c r="C41" s="21"/>
    </row>
    <row r="42" spans="3:3" x14ac:dyDescent="0.5">
      <c r="C42" s="21"/>
    </row>
    <row r="43" spans="3:3" x14ac:dyDescent="0.5">
      <c r="C43" s="21"/>
    </row>
    <row r="44" spans="3:3" x14ac:dyDescent="0.5">
      <c r="C44" s="21"/>
    </row>
    <row r="45" spans="3:3" x14ac:dyDescent="0.5">
      <c r="C45" s="21"/>
    </row>
    <row r="46" spans="3:3" x14ac:dyDescent="0.5">
      <c r="C46" s="21"/>
    </row>
    <row r="47" spans="3:3" x14ac:dyDescent="0.5">
      <c r="C47" s="21"/>
    </row>
    <row r="48" spans="3:3" x14ac:dyDescent="0.5">
      <c r="C48" s="21"/>
    </row>
    <row r="49" spans="3:3" x14ac:dyDescent="0.5">
      <c r="C49" s="21"/>
    </row>
    <row r="50" spans="3:3" x14ac:dyDescent="0.5">
      <c r="C50" s="21"/>
    </row>
    <row r="51" spans="3:3" x14ac:dyDescent="0.5">
      <c r="C51" s="21"/>
    </row>
    <row r="52" spans="3:3" x14ac:dyDescent="0.5">
      <c r="C52" s="21"/>
    </row>
    <row r="53" spans="3:3" x14ac:dyDescent="0.5">
      <c r="C53" s="21"/>
    </row>
    <row r="54" spans="3:3" x14ac:dyDescent="0.5">
      <c r="C54" s="21"/>
    </row>
    <row r="55" spans="3:3" x14ac:dyDescent="0.5">
      <c r="C55" s="21"/>
    </row>
    <row r="56" spans="3:3" x14ac:dyDescent="0.5">
      <c r="C56" s="21"/>
    </row>
    <row r="57" spans="3:3" x14ac:dyDescent="0.5">
      <c r="C57" s="21"/>
    </row>
    <row r="58" spans="3:3" x14ac:dyDescent="0.5">
      <c r="C58" s="21"/>
    </row>
    <row r="59" spans="3:3" x14ac:dyDescent="0.5">
      <c r="C59" s="21"/>
    </row>
    <row r="60" spans="3:3" x14ac:dyDescent="0.5">
      <c r="C60" s="21"/>
    </row>
    <row r="61" spans="3:3" x14ac:dyDescent="0.5">
      <c r="C61" s="21"/>
    </row>
    <row r="62" spans="3:3" x14ac:dyDescent="0.5">
      <c r="C62" s="21"/>
    </row>
    <row r="63" spans="3:3" x14ac:dyDescent="0.5">
      <c r="C63" s="21"/>
    </row>
    <row r="64" spans="3:3" x14ac:dyDescent="0.5">
      <c r="C64" s="21"/>
    </row>
    <row r="65" spans="3:3" x14ac:dyDescent="0.5">
      <c r="C65" s="21"/>
    </row>
    <row r="66" spans="3:3" x14ac:dyDescent="0.5">
      <c r="C66" s="21"/>
    </row>
    <row r="67" spans="3:3" x14ac:dyDescent="0.5">
      <c r="C67" s="21"/>
    </row>
    <row r="68" spans="3:3" x14ac:dyDescent="0.5">
      <c r="C68" s="21"/>
    </row>
    <row r="69" spans="3:3" x14ac:dyDescent="0.5">
      <c r="C69" s="21"/>
    </row>
    <row r="70" spans="3:3" x14ac:dyDescent="0.5">
      <c r="C70" s="21"/>
    </row>
    <row r="71" spans="3:3" x14ac:dyDescent="0.5">
      <c r="C71" s="21"/>
    </row>
    <row r="72" spans="3:3" x14ac:dyDescent="0.5">
      <c r="C72" s="21"/>
    </row>
    <row r="73" spans="3:3" x14ac:dyDescent="0.5">
      <c r="C73" s="21"/>
    </row>
    <row r="74" spans="3:3" x14ac:dyDescent="0.5">
      <c r="C74" s="21"/>
    </row>
    <row r="75" spans="3:3" x14ac:dyDescent="0.5">
      <c r="C75" s="21"/>
    </row>
    <row r="76" spans="3:3" x14ac:dyDescent="0.5">
      <c r="C76" s="21"/>
    </row>
    <row r="77" spans="3:3" x14ac:dyDescent="0.5">
      <c r="C77" s="21"/>
    </row>
    <row r="78" spans="3:3" x14ac:dyDescent="0.5">
      <c r="C78" s="21"/>
    </row>
    <row r="79" spans="3:3" x14ac:dyDescent="0.5">
      <c r="C79" s="21"/>
    </row>
    <row r="80" spans="3:3" x14ac:dyDescent="0.5">
      <c r="C80" s="21"/>
    </row>
    <row r="81" spans="3:3" x14ac:dyDescent="0.5">
      <c r="C81" s="21"/>
    </row>
    <row r="82" spans="3:3" x14ac:dyDescent="0.5">
      <c r="C82" s="21"/>
    </row>
    <row r="83" spans="3:3" x14ac:dyDescent="0.5">
      <c r="C83" s="21"/>
    </row>
  </sheetData>
  <mergeCells count="7">
    <mergeCell ref="G13:Q13"/>
    <mergeCell ref="G5:Q5"/>
    <mergeCell ref="H7:H8"/>
    <mergeCell ref="I7:I8"/>
    <mergeCell ref="J7:J8"/>
    <mergeCell ref="K7:K8"/>
    <mergeCell ref="L7:L8"/>
  </mergeCells>
  <hyperlinks>
    <hyperlink ref="L7" r:id="rId1" xr:uid="{A0D6F586-1DE7-4693-904F-434DCF4A2C56}"/>
    <hyperlink ref="M7" r:id="rId2" xr:uid="{C4D509A5-000B-4DC2-9A9D-19B82C91E65D}"/>
    <hyperlink ref="K11" r:id="rId3" xr:uid="{CC389C9E-2E47-4689-A1E9-AF1C4C8846A9}"/>
    <hyperlink ref="L9" r:id="rId4" xr:uid="{A0F30EC6-2524-4E82-AE96-81102365258B}"/>
    <hyperlink ref="L10" r:id="rId5" xr:uid="{1AAC1F04-534B-4B6F-A521-6ADC06DF6ACB}"/>
    <hyperlink ref="C9" location="'(G) P&amp;L'!A1" display="Income statement " xr:uid="{DF718CE7-13E9-4BBA-9F78-1B42B1A9AFA9}"/>
    <hyperlink ref="C10" location="'(G) Assets'!A1" display="Balance sheet (Assets)" xr:uid="{E9D5A05B-D1B1-4EEC-B2D8-F1E7232953AC}"/>
    <hyperlink ref="C11" location="'(G) Liabilities'!A1" display="Balance sheet (Liabilities)" xr:uid="{0D496155-A19B-4269-8A80-9ED57192B19B}"/>
    <hyperlink ref="C12" location="'(G) CF'!A1" display="Statement of cash flows" xr:uid="{A8B856DB-EDBD-4250-A7F0-79C14FF5E498}"/>
    <hyperlink ref="C15" location="'(P) P&amp;L'!A1" display="Income statement " xr:uid="{15815D4D-8012-4B00-B312-C347242A772F}"/>
    <hyperlink ref="C16" location="'(P) Assets'!A1" display="Balance sheet (Assets)" xr:uid="{B32881AB-33BF-428D-BB1C-3BF56367AE3D}"/>
    <hyperlink ref="C17" location="'(P) Liabilities'!A1" display="Balance sheet (Liabilities)" xr:uid="{6B9B96AF-E75B-4C6F-AE8B-DA80B2503EC4}"/>
    <hyperlink ref="C6" location="'Five-year key figures &amp; ratios'!A1" display="Five-year key figures &amp; ratios" xr:uid="{4A7DE164-7795-4B98-A027-78564F3A10FE}"/>
    <hyperlink ref="N7" r:id="rId6" xr:uid="{FAD874C5-37F5-4125-9DE1-F9EE63F8DD44}"/>
    <hyperlink ref="O7" r:id="rId7" xr:uid="{2C58343C-1A6A-48B5-AEFB-01431990D6D6}"/>
    <hyperlink ref="P7" r:id="rId8" xr:uid="{5027A80E-9B10-41A2-A5A8-6478199914AE}"/>
    <hyperlink ref="Q7" r:id="rId9" xr:uid="{C71B2F46-BE9B-4BBE-A531-3659E484154D}"/>
    <hyperlink ref="C7" location="Pipeline!A1" display="Pipeline" xr:uid="{BB48948F-7036-43DA-9A87-3E62997B7F42}"/>
    <hyperlink ref="C19" location="'(P) Segment information'!A1" display="Segment information" xr:uid="{3CF2A085-002C-4FB1-8969-E6EF6769FE49}"/>
    <hyperlink ref="L11" r:id="rId10" xr:uid="{73817D4E-8BFD-4179-9906-97819769ED52}"/>
    <hyperlink ref="M11" r:id="rId11" xr:uid="{DF9ECF64-C739-4F6D-B538-FB567F8605F4}"/>
    <hyperlink ref="M10" r:id="rId12" xr:uid="{684DB38C-0911-4EBE-9513-A9FCCEFFA18C}"/>
    <hyperlink ref="M9" r:id="rId13" xr:uid="{3A997BDE-0DB9-48A0-BAA1-DDD901628294}"/>
    <hyperlink ref="M8" r:id="rId14" xr:uid="{21954A7F-4227-442C-8582-F1DF6DE11666}"/>
    <hyperlink ref="N8" r:id="rId15" xr:uid="{EF636091-D8FF-45B1-8F2D-CCF767D215D8}"/>
    <hyperlink ref="N9" r:id="rId16" xr:uid="{88F590F7-6651-4B3D-A2E7-0683AAF190A8}"/>
    <hyperlink ref="N10" r:id="rId17" xr:uid="{D9B31025-A984-40E9-A222-F5E8C4CFE93C}"/>
    <hyperlink ref="N11" r:id="rId18" xr:uid="{A1BCF448-F1C7-4E73-B952-20345B4EFC94}"/>
    <hyperlink ref="E12" r:id="rId19" xr:uid="{5EAEE98F-F1C0-4926-AF88-5DC6E8D65B06}"/>
    <hyperlink ref="E17" r:id="rId20" xr:uid="{ED966D41-282A-44F3-B134-97D10979587A}"/>
    <hyperlink ref="O8" r:id="rId21" xr:uid="{8DE63AAD-A2DA-4E0F-9015-6F67E63D9367}"/>
    <hyperlink ref="O9" r:id="rId22" xr:uid="{2AB3DB3F-3C8E-4794-AF39-F08277E0238C}"/>
    <hyperlink ref="O10" r:id="rId23" xr:uid="{4D5E7EC0-F892-4607-85D1-AFEEC2D2AF69}"/>
    <hyperlink ref="O11" r:id="rId24" xr:uid="{DA328840-5F0D-4A41-B74D-F54FCDA9AEA2}"/>
    <hyperlink ref="P8" r:id="rId25" xr:uid="{5DA6EFFA-7500-49D2-A882-D82B1694EA2D}"/>
    <hyperlink ref="P9" r:id="rId26" xr:uid="{9CF1CC6E-A82E-4F42-9025-536D1D5674C3}"/>
    <hyperlink ref="P10" r:id="rId27" xr:uid="{3FBCEFA4-A53E-4822-AE12-A784D0B5FF3C}"/>
    <hyperlink ref="P11" r:id="rId28" xr:uid="{DB6E164A-B558-4357-B845-E8D333EABA4E}"/>
    <hyperlink ref="Q8" r:id="rId29" xr:uid="{A1C6AB8F-030D-4C6A-95A0-2B9FD4D040CD}"/>
    <hyperlink ref="Q9" r:id="rId30" xr:uid="{07D6D447-DD9D-4308-86CE-D64DB3F68F90}"/>
    <hyperlink ref="Q10" r:id="rId31" xr:uid="{0C6D4C4E-2759-40B5-96AD-32595A8D16EC}"/>
    <hyperlink ref="Q11" r:id="rId32" xr:uid="{62470385-6E1B-462A-B92F-32708BA01D1B}"/>
    <hyperlink ref="E7" r:id="rId33" xr:uid="{FF6BA89D-7507-45EA-A669-46D15D379090}"/>
    <hyperlink ref="G14" r:id="rId34" xr:uid="{95F5BE3D-6C04-40D0-9EBC-F293A4C973EF}"/>
    <hyperlink ref="G15" r:id="rId35" display="Investors" xr:uid="{CE198BAD-C7B0-449F-8806-600C78962783}"/>
    <hyperlink ref="K10" r:id="rId36" xr:uid="{D62E0E08-183E-4336-8C5D-EFACBEF26209}"/>
    <hyperlink ref="C13" location="'(G) Segment information'!A1" display="Segment information" xr:uid="{30F3AB55-22FA-4785-809B-012D43748442}"/>
    <hyperlink ref="C18" location="'(P) CF'!A1" display="Statement of cash flows" xr:uid="{B8575398-5024-45A6-96CA-E24ECCA9A94A}"/>
    <hyperlink ref="K9" r:id="rId37" xr:uid="{357F2089-7600-4BF8-B6D6-53457323725A}"/>
    <hyperlink ref="K7" r:id="rId38" xr:uid="{7690CBA9-EB50-482E-93A4-BDAC26B0B047}"/>
    <hyperlink ref="J11" r:id="rId39" xr:uid="{7F7EEED4-E7F2-4D03-A392-873F17154B52}"/>
    <hyperlink ref="J10" r:id="rId40" xr:uid="{790580E7-E13E-4680-B9E9-54001A5AEE90}"/>
    <hyperlink ref="J9" r:id="rId41" xr:uid="{8890A36B-5183-43A4-99B0-59928963B29A}"/>
    <hyperlink ref="J7" r:id="rId42" xr:uid="{5E85630B-6AD6-45DB-9307-EE7884A533D8}"/>
    <hyperlink ref="I11" r:id="rId43" xr:uid="{329E51AA-7D96-46DF-9A6E-FF01BCCA4031}"/>
    <hyperlink ref="I10" r:id="rId44" xr:uid="{3D6743EE-D7C7-413D-AEBB-DDC3017234F6}"/>
    <hyperlink ref="I9" r:id="rId45" xr:uid="{8219D54B-705C-4792-8572-EFDC75BDB5F6}"/>
    <hyperlink ref="J7:J8" r:id="rId46" display="Link" xr:uid="{4CF437F4-7FF1-4DF0-9760-96A13958B89A}"/>
    <hyperlink ref="I7:I8" r:id="rId47" display="Link" xr:uid="{C74DFBE6-8358-482E-BF2F-083A8D1F76BB}"/>
    <hyperlink ref="H11" r:id="rId48" xr:uid="{6D8CD2DA-8C94-47DD-AC18-FBC18A82F699}"/>
    <hyperlink ref="H10" r:id="rId49" xr:uid="{F77459D4-C5D5-409B-A8B5-C1427218334E}"/>
    <hyperlink ref="H9" r:id="rId50" xr:uid="{D8ABB3C6-DD89-4326-8424-E5B1FF891301}"/>
    <hyperlink ref="H7" r:id="rId51" display="https://europeanenergy.com/wp-content/uploads/2026/02/annual-report-2025.pdf" xr:uid="{C6B370D8-5F76-4EC4-9395-E51111F58BF0}"/>
    <hyperlink ref="H7:H8" r:id="rId52" display="Link" xr:uid="{C77FC0A3-EB28-4BCB-BF1A-4A1B83AC5780}"/>
  </hyperlinks>
  <pageMargins left="0.7" right="0.7" top="0.75" bottom="0.75" header="0.3" footer="0.3"/>
  <pageSetup paperSize="9" orientation="portrait" r:id="rId53"/>
  <drawing r:id="rId5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D7D4-4ED3-477F-A1D4-EE93D38CA7CD}">
  <sheetPr codeName="Sheet10">
    <tabColor rgb="FFCCE7E5"/>
  </sheetPr>
  <dimension ref="A1:L32"/>
  <sheetViews>
    <sheetView zoomScaleNormal="100" workbookViewId="0">
      <selection activeCell="D6" sqref="D6:H30"/>
    </sheetView>
  </sheetViews>
  <sheetFormatPr defaultColWidth="8.9140625" defaultRowHeight="15.5" outlineLevelCol="1" x14ac:dyDescent="0.5"/>
  <cols>
    <col min="1" max="1" width="8.9140625" style="1"/>
    <col min="2" max="2" width="32.4140625" style="1" customWidth="1"/>
    <col min="3" max="3" width="2" style="1" customWidth="1"/>
    <col min="4" max="8" width="8.9140625" style="1"/>
    <col min="9" max="10" width="0" style="1" hidden="1" customWidth="1" outlineLevel="1"/>
    <col min="11" max="11" width="8.9140625" style="1" hidden="1" customWidth="1" outlineLevel="1"/>
    <col min="12" max="12" width="8.9140625" style="1" collapsed="1"/>
    <col min="13" max="16384" width="8.9140625" style="1"/>
  </cols>
  <sheetData>
    <row r="1" spans="1:11" x14ac:dyDescent="0.5">
      <c r="A1" s="159" t="s">
        <v>24</v>
      </c>
    </row>
    <row r="3" spans="1:11" ht="22.5" x14ac:dyDescent="0.7">
      <c r="B3" s="13" t="s">
        <v>211</v>
      </c>
    </row>
    <row r="5" spans="1:11" x14ac:dyDescent="0.5">
      <c r="B5" s="5"/>
      <c r="C5" s="5"/>
      <c r="D5" s="62" t="s">
        <v>26</v>
      </c>
      <c r="E5" s="62" t="s">
        <v>26</v>
      </c>
      <c r="F5" s="62" t="s">
        <v>26</v>
      </c>
      <c r="G5" s="62" t="s">
        <v>26</v>
      </c>
      <c r="H5" s="62" t="s">
        <v>26</v>
      </c>
      <c r="I5" s="62" t="s">
        <v>26</v>
      </c>
      <c r="J5" s="62" t="s">
        <v>26</v>
      </c>
      <c r="K5" s="62" t="s">
        <v>26</v>
      </c>
    </row>
    <row r="6" spans="1:11" ht="16" thickBot="1" x14ac:dyDescent="0.55000000000000004">
      <c r="B6" s="63" t="s">
        <v>27</v>
      </c>
      <c r="C6" s="5"/>
      <c r="D6" s="63">
        <v>2025</v>
      </c>
      <c r="E6" s="63">
        <v>2024</v>
      </c>
      <c r="F6" s="63">
        <v>2023</v>
      </c>
      <c r="G6" s="63">
        <v>2022</v>
      </c>
      <c r="H6" s="63">
        <v>2021</v>
      </c>
      <c r="I6" s="63">
        <v>2020</v>
      </c>
      <c r="J6" s="64">
        <v>2019</v>
      </c>
      <c r="K6" s="64" t="s">
        <v>28</v>
      </c>
    </row>
    <row r="7" spans="1:11" x14ac:dyDescent="0.5">
      <c r="B7" s="73" t="s">
        <v>113</v>
      </c>
      <c r="C7" s="5"/>
      <c r="D7" s="234"/>
      <c r="E7" s="122"/>
      <c r="F7" s="122"/>
      <c r="G7" s="122"/>
      <c r="H7" s="122"/>
      <c r="I7" s="122"/>
      <c r="J7" s="122"/>
      <c r="K7" s="122"/>
    </row>
    <row r="8" spans="1:11" x14ac:dyDescent="0.5">
      <c r="B8" s="73" t="s">
        <v>114</v>
      </c>
      <c r="C8" s="5"/>
      <c r="D8" s="217">
        <v>10261</v>
      </c>
      <c r="E8" s="77">
        <v>3164</v>
      </c>
      <c r="F8" s="122">
        <v>4430</v>
      </c>
      <c r="G8" s="122">
        <v>5695</v>
      </c>
      <c r="H8" s="122"/>
      <c r="I8" s="122"/>
      <c r="J8" s="122"/>
      <c r="K8" s="122"/>
    </row>
    <row r="9" spans="1:11" x14ac:dyDescent="0.5">
      <c r="B9" s="73" t="s">
        <v>46</v>
      </c>
      <c r="C9" s="5"/>
      <c r="D9" s="217">
        <v>2161</v>
      </c>
      <c r="E9" s="77">
        <v>2915</v>
      </c>
      <c r="F9" s="122">
        <v>2702</v>
      </c>
      <c r="G9" s="122">
        <v>2097</v>
      </c>
      <c r="H9" s="122">
        <v>1764</v>
      </c>
      <c r="I9" s="122">
        <v>1822</v>
      </c>
      <c r="J9" s="122">
        <v>897</v>
      </c>
      <c r="K9" s="122">
        <v>906</v>
      </c>
    </row>
    <row r="10" spans="1:11" x14ac:dyDescent="0.5">
      <c r="B10" s="71" t="s">
        <v>115</v>
      </c>
      <c r="C10" s="5"/>
      <c r="D10" s="217">
        <v>858</v>
      </c>
      <c r="E10" s="77">
        <v>861</v>
      </c>
      <c r="F10" s="77">
        <v>1782</v>
      </c>
      <c r="G10" s="77">
        <v>3862</v>
      </c>
      <c r="H10" s="77">
        <v>1738</v>
      </c>
      <c r="I10" s="77"/>
      <c r="J10" s="122"/>
      <c r="K10" s="77"/>
    </row>
    <row r="11" spans="1:11" x14ac:dyDescent="0.5">
      <c r="B11" s="112" t="s">
        <v>212</v>
      </c>
      <c r="C11" s="5"/>
      <c r="D11" s="217">
        <v>361695</v>
      </c>
      <c r="E11" s="77">
        <v>326295</v>
      </c>
      <c r="F11" s="122">
        <v>215593</v>
      </c>
      <c r="G11" s="122">
        <v>142597</v>
      </c>
      <c r="H11" s="122">
        <v>115089</v>
      </c>
      <c r="I11" s="122">
        <v>102341</v>
      </c>
      <c r="J11" s="122">
        <v>73189</v>
      </c>
      <c r="K11" s="122">
        <v>54345</v>
      </c>
    </row>
    <row r="12" spans="1:11" x14ac:dyDescent="0.5">
      <c r="B12" s="71" t="s">
        <v>116</v>
      </c>
      <c r="C12" s="5"/>
      <c r="D12" s="217">
        <v>6995</v>
      </c>
      <c r="E12" s="77">
        <v>8294</v>
      </c>
      <c r="F12" s="122">
        <v>8902</v>
      </c>
      <c r="G12" s="122">
        <v>10022</v>
      </c>
      <c r="H12" s="122">
        <v>10048</v>
      </c>
      <c r="I12" s="122">
        <v>9473</v>
      </c>
      <c r="J12" s="122">
        <v>9129</v>
      </c>
      <c r="K12" s="122">
        <v>10304</v>
      </c>
    </row>
    <row r="13" spans="1:11" x14ac:dyDescent="0.5">
      <c r="B13" s="71" t="s">
        <v>117</v>
      </c>
      <c r="C13" s="5"/>
      <c r="D13" s="217">
        <v>23127</v>
      </c>
      <c r="E13" s="77">
        <v>23717</v>
      </c>
      <c r="F13" s="122">
        <v>21675</v>
      </c>
      <c r="G13" s="122">
        <v>7844</v>
      </c>
      <c r="H13" s="122">
        <v>5793</v>
      </c>
      <c r="I13" s="122">
        <v>4765</v>
      </c>
      <c r="J13" s="122">
        <v>4402</v>
      </c>
      <c r="K13" s="122">
        <v>3802</v>
      </c>
    </row>
    <row r="14" spans="1:11" ht="15" customHeight="1" x14ac:dyDescent="0.5">
      <c r="B14" s="71" t="s">
        <v>118</v>
      </c>
      <c r="C14" s="5"/>
      <c r="D14" s="217">
        <v>4963</v>
      </c>
      <c r="E14" s="77">
        <v>5168</v>
      </c>
      <c r="F14" s="122">
        <v>4137</v>
      </c>
      <c r="G14" s="122">
        <v>8838</v>
      </c>
      <c r="H14" s="122">
        <v>4127</v>
      </c>
      <c r="I14" s="122">
        <v>4127</v>
      </c>
      <c r="J14" s="122">
        <v>2471</v>
      </c>
      <c r="K14" s="122">
        <v>2473</v>
      </c>
    </row>
    <row r="15" spans="1:11" ht="15" customHeight="1" x14ac:dyDescent="0.5">
      <c r="B15" s="112" t="s">
        <v>213</v>
      </c>
      <c r="C15" s="5"/>
      <c r="D15" s="217">
        <v>1246839</v>
      </c>
      <c r="E15" s="77">
        <v>995765</v>
      </c>
      <c r="F15" s="122">
        <v>625367</v>
      </c>
      <c r="G15" s="122">
        <v>554252</v>
      </c>
      <c r="H15" s="122">
        <v>444942</v>
      </c>
      <c r="I15" s="122">
        <v>220097</v>
      </c>
      <c r="J15" s="122">
        <v>157534</v>
      </c>
      <c r="K15" s="122">
        <v>79014</v>
      </c>
    </row>
    <row r="16" spans="1:11" ht="15" customHeight="1" x14ac:dyDescent="0.5">
      <c r="B16" s="71" t="s">
        <v>214</v>
      </c>
      <c r="C16" s="5"/>
      <c r="D16" s="671">
        <v>66598</v>
      </c>
      <c r="E16" s="153">
        <v>58821</v>
      </c>
      <c r="F16" s="152">
        <v>37303</v>
      </c>
      <c r="G16" s="152">
        <v>32475</v>
      </c>
      <c r="H16" s="152">
        <v>49733</v>
      </c>
      <c r="I16" s="152">
        <v>43451</v>
      </c>
      <c r="J16" s="153">
        <v>34358</v>
      </c>
      <c r="K16" s="153">
        <v>31522</v>
      </c>
    </row>
    <row r="17" spans="2:12" x14ac:dyDescent="0.5">
      <c r="B17" s="71" t="s">
        <v>121</v>
      </c>
      <c r="C17" s="5"/>
      <c r="D17" s="217"/>
      <c r="E17" s="77">
        <v>97</v>
      </c>
      <c r="F17" s="122">
        <v>97</v>
      </c>
      <c r="G17" s="122">
        <v>571</v>
      </c>
      <c r="H17" s="122">
        <v>118</v>
      </c>
      <c r="I17" s="122">
        <v>138</v>
      </c>
      <c r="J17" s="122">
        <v>1269</v>
      </c>
      <c r="K17" s="122">
        <v>3813</v>
      </c>
    </row>
    <row r="18" spans="2:12" x14ac:dyDescent="0.5">
      <c r="B18" s="71" t="s">
        <v>123</v>
      </c>
      <c r="C18" s="5"/>
      <c r="D18" s="217">
        <v>19121</v>
      </c>
      <c r="E18" s="77">
        <v>230</v>
      </c>
      <c r="F18" s="122">
        <v>4319</v>
      </c>
      <c r="G18" s="122">
        <v>466</v>
      </c>
      <c r="H18" s="122">
        <v>434</v>
      </c>
      <c r="I18" s="122">
        <v>3456</v>
      </c>
      <c r="J18" s="122">
        <v>2867</v>
      </c>
      <c r="K18" s="122"/>
    </row>
    <row r="19" spans="2:12" ht="16" thickBot="1" x14ac:dyDescent="0.55000000000000004">
      <c r="B19" s="88" t="s">
        <v>124</v>
      </c>
      <c r="C19" s="5"/>
      <c r="D19" s="612">
        <v>11092</v>
      </c>
      <c r="E19" s="156">
        <v>12599</v>
      </c>
      <c r="F19" s="87">
        <v>8342</v>
      </c>
      <c r="G19" s="87">
        <v>3335</v>
      </c>
      <c r="H19" s="87">
        <v>2902</v>
      </c>
      <c r="I19" s="87">
        <v>1341</v>
      </c>
      <c r="J19" s="87">
        <v>968</v>
      </c>
      <c r="K19" s="87">
        <v>935</v>
      </c>
    </row>
    <row r="20" spans="2:12" ht="16" thickBot="1" x14ac:dyDescent="0.55000000000000004">
      <c r="B20" s="66" t="s">
        <v>126</v>
      </c>
      <c r="C20" s="5"/>
      <c r="D20" s="646">
        <v>1753710</v>
      </c>
      <c r="E20" s="89">
        <v>1437926</v>
      </c>
      <c r="F20" s="89">
        <v>934649</v>
      </c>
      <c r="G20" s="89">
        <v>772054</v>
      </c>
      <c r="H20" s="89">
        <v>636688</v>
      </c>
      <c r="I20" s="89">
        <v>391011</v>
      </c>
      <c r="J20" s="89">
        <v>287084</v>
      </c>
      <c r="K20" s="89">
        <v>187114</v>
      </c>
    </row>
    <row r="21" spans="2:12" x14ac:dyDescent="0.5">
      <c r="B21" s="73" t="s">
        <v>47</v>
      </c>
      <c r="C21" s="5"/>
      <c r="D21" s="217">
        <v>10716</v>
      </c>
      <c r="E21" s="77">
        <v>6509</v>
      </c>
      <c r="F21" s="122">
        <v>12830</v>
      </c>
      <c r="G21" s="122">
        <v>1773</v>
      </c>
      <c r="H21" s="122">
        <v>2301</v>
      </c>
      <c r="I21" s="122">
        <v>1986</v>
      </c>
      <c r="J21" s="122">
        <v>708</v>
      </c>
      <c r="K21" s="122">
        <v>225</v>
      </c>
    </row>
    <row r="22" spans="2:12" x14ac:dyDescent="0.5">
      <c r="B22" s="73" t="s">
        <v>238</v>
      </c>
      <c r="C22" s="5"/>
      <c r="D22" s="217">
        <v>633</v>
      </c>
      <c r="E22" s="77">
        <v>633</v>
      </c>
      <c r="F22" s="122"/>
      <c r="G22" s="122"/>
      <c r="H22" s="122"/>
      <c r="I22" s="6"/>
      <c r="J22" s="6"/>
      <c r="K22" s="6"/>
    </row>
    <row r="23" spans="2:12" x14ac:dyDescent="0.5">
      <c r="B23" s="73" t="s">
        <v>122</v>
      </c>
      <c r="C23" s="5"/>
      <c r="D23" s="217">
        <v>535</v>
      </c>
      <c r="E23" s="153">
        <v>1182</v>
      </c>
      <c r="F23" s="152">
        <v>262</v>
      </c>
      <c r="G23" s="152">
        <v>2215</v>
      </c>
      <c r="H23" s="152">
        <v>5992</v>
      </c>
      <c r="I23" s="704">
        <v>3903</v>
      </c>
      <c r="J23" s="704">
        <v>6053</v>
      </c>
      <c r="K23" s="702">
        <v>2653</v>
      </c>
    </row>
    <row r="24" spans="2:12" x14ac:dyDescent="0.5">
      <c r="B24" s="71" t="s">
        <v>121</v>
      </c>
      <c r="C24" s="5"/>
      <c r="D24" s="645">
        <v>3019</v>
      </c>
      <c r="E24" s="151">
        <v>20340</v>
      </c>
      <c r="F24" s="336">
        <v>17045</v>
      </c>
      <c r="G24" s="336">
        <v>8485</v>
      </c>
      <c r="H24" s="336"/>
      <c r="I24" s="705"/>
      <c r="J24" s="705"/>
      <c r="K24" s="703"/>
    </row>
    <row r="25" spans="2:12" x14ac:dyDescent="0.5">
      <c r="B25" s="71" t="s">
        <v>123</v>
      </c>
      <c r="C25" s="5"/>
      <c r="D25" s="217">
        <v>3203</v>
      </c>
      <c r="E25" s="77">
        <v>4818</v>
      </c>
      <c r="F25" s="122">
        <v>4508</v>
      </c>
      <c r="G25" s="122">
        <v>1551</v>
      </c>
      <c r="H25" s="122">
        <v>1546</v>
      </c>
      <c r="I25" s="122">
        <v>1592</v>
      </c>
      <c r="J25" s="122">
        <v>1041</v>
      </c>
      <c r="K25" s="122">
        <v>1168</v>
      </c>
    </row>
    <row r="26" spans="2:12" x14ac:dyDescent="0.5">
      <c r="B26" s="71" t="s">
        <v>125</v>
      </c>
      <c r="C26" s="5"/>
      <c r="D26" s="217">
        <v>5480</v>
      </c>
      <c r="E26" s="77">
        <v>3133</v>
      </c>
      <c r="F26" s="122">
        <v>2997</v>
      </c>
      <c r="G26" s="122">
        <v>1957</v>
      </c>
      <c r="H26" s="122">
        <v>1827</v>
      </c>
      <c r="I26" s="122">
        <v>1645</v>
      </c>
      <c r="J26" s="122">
        <v>877</v>
      </c>
      <c r="K26" s="122">
        <v>378</v>
      </c>
    </row>
    <row r="27" spans="2:12" x14ac:dyDescent="0.5">
      <c r="B27" s="71" t="s">
        <v>127</v>
      </c>
      <c r="C27" s="5"/>
      <c r="D27" s="645">
        <v>3083</v>
      </c>
      <c r="E27" s="108">
        <v>89545</v>
      </c>
      <c r="F27" s="110">
        <v>5542</v>
      </c>
      <c r="G27" s="110">
        <v>46006</v>
      </c>
      <c r="H27" s="110">
        <v>59288</v>
      </c>
      <c r="I27" s="110">
        <v>32530</v>
      </c>
      <c r="J27" s="110">
        <v>21564</v>
      </c>
      <c r="K27" s="429">
        <v>24369</v>
      </c>
    </row>
    <row r="28" spans="2:12" ht="16" thickBot="1" x14ac:dyDescent="0.55000000000000004">
      <c r="B28" s="88" t="s">
        <v>128</v>
      </c>
      <c r="C28" s="5"/>
      <c r="D28" s="211">
        <v>24</v>
      </c>
      <c r="E28" s="67">
        <v>25</v>
      </c>
      <c r="F28" s="91">
        <v>32</v>
      </c>
      <c r="G28" s="91"/>
      <c r="H28" s="91">
        <v>1096</v>
      </c>
      <c r="I28" s="91">
        <v>11382</v>
      </c>
      <c r="J28" s="91">
        <v>15755</v>
      </c>
      <c r="K28" s="428">
        <v>4796</v>
      </c>
    </row>
    <row r="29" spans="2:12" ht="16" thickBot="1" x14ac:dyDescent="0.55000000000000004">
      <c r="B29" s="66" t="s">
        <v>130</v>
      </c>
      <c r="C29" s="5"/>
      <c r="D29" s="646">
        <v>26693</v>
      </c>
      <c r="E29" s="89">
        <v>126185</v>
      </c>
      <c r="F29" s="89">
        <v>43216</v>
      </c>
      <c r="G29" s="89">
        <v>61987</v>
      </c>
      <c r="H29" s="89">
        <v>72050</v>
      </c>
      <c r="I29" s="89">
        <v>53038</v>
      </c>
      <c r="J29" s="89">
        <v>45998</v>
      </c>
      <c r="K29" s="89">
        <v>33589</v>
      </c>
      <c r="L29" s="14"/>
    </row>
    <row r="30" spans="2:12" ht="16" thickBot="1" x14ac:dyDescent="0.55000000000000004">
      <c r="B30" s="66" t="s">
        <v>49</v>
      </c>
      <c r="C30" s="5"/>
      <c r="D30" s="219">
        <v>1780403</v>
      </c>
      <c r="E30" s="90">
        <v>1564111</v>
      </c>
      <c r="F30" s="90">
        <v>977865</v>
      </c>
      <c r="G30" s="90">
        <v>834041</v>
      </c>
      <c r="H30" s="90">
        <v>708738</v>
      </c>
      <c r="I30" s="90">
        <v>444049</v>
      </c>
      <c r="J30" s="90">
        <v>333082</v>
      </c>
      <c r="K30" s="90">
        <v>220703</v>
      </c>
    </row>
    <row r="32" spans="2:12" x14ac:dyDescent="0.5">
      <c r="B32" s="7"/>
      <c r="D32" s="14"/>
      <c r="E32" s="14"/>
      <c r="F32" s="14"/>
      <c r="G32" s="14"/>
      <c r="H32" s="14"/>
      <c r="I32" s="14"/>
      <c r="J32" s="14"/>
      <c r="K32" s="14"/>
    </row>
  </sheetData>
  <mergeCells count="3">
    <mergeCell ref="K23:K24"/>
    <mergeCell ref="J23:J24"/>
    <mergeCell ref="I23:I24"/>
  </mergeCells>
  <hyperlinks>
    <hyperlink ref="A1" location="'Table of Contents (Hyperlinks)'!A1" display="Home" xr:uid="{F2C7B270-C981-4AA4-A877-73ECD0153767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3BA-BAAE-4F7B-9A20-BA4B718ADC15}">
  <sheetPr codeName="Sheet11">
    <tabColor rgb="FFCCE7E5"/>
  </sheetPr>
  <dimension ref="A1:N40"/>
  <sheetViews>
    <sheetView zoomScaleNormal="100" workbookViewId="0">
      <selection activeCell="D21" sqref="D21"/>
    </sheetView>
  </sheetViews>
  <sheetFormatPr defaultColWidth="8.9140625" defaultRowHeight="15.5" outlineLevelCol="1" x14ac:dyDescent="0.5"/>
  <cols>
    <col min="1" max="1" width="8.9140625" style="1"/>
    <col min="2" max="2" width="36" style="1" customWidth="1"/>
    <col min="3" max="3" width="2" style="1" customWidth="1"/>
    <col min="4" max="8" width="8.9140625" style="1"/>
    <col min="9" max="9" width="0" style="1" hidden="1" customWidth="1" outlineLevel="1"/>
    <col min="10" max="11" width="8.9140625" style="1" hidden="1" customWidth="1" outlineLevel="1"/>
    <col min="12" max="12" width="8.9140625" style="1" collapsed="1"/>
    <col min="13" max="16384" width="8.9140625" style="1"/>
  </cols>
  <sheetData>
    <row r="1" spans="1:13" x14ac:dyDescent="0.5">
      <c r="A1" s="159" t="s">
        <v>24</v>
      </c>
    </row>
    <row r="3" spans="1:13" ht="22.5" x14ac:dyDescent="0.7">
      <c r="B3" s="13" t="s">
        <v>211</v>
      </c>
    </row>
    <row r="4" spans="1:13" ht="15" customHeight="1" x14ac:dyDescent="0.5"/>
    <row r="5" spans="1:13" ht="15" customHeight="1" x14ac:dyDescent="0.5">
      <c r="B5" s="5"/>
      <c r="C5" s="5"/>
      <c r="D5" s="62" t="s">
        <v>26</v>
      </c>
      <c r="E5" s="62" t="s">
        <v>26</v>
      </c>
      <c r="F5" s="62" t="s">
        <v>26</v>
      </c>
      <c r="G5" s="62" t="s">
        <v>26</v>
      </c>
      <c r="H5" s="62" t="s">
        <v>26</v>
      </c>
      <c r="I5" s="62" t="s">
        <v>26</v>
      </c>
      <c r="J5" s="62" t="s">
        <v>26</v>
      </c>
      <c r="K5" s="62" t="s">
        <v>26</v>
      </c>
    </row>
    <row r="6" spans="1:13" ht="15" customHeight="1" thickBot="1" x14ac:dyDescent="0.55000000000000004">
      <c r="B6" s="63" t="s">
        <v>27</v>
      </c>
      <c r="C6" s="5"/>
      <c r="D6" s="63">
        <v>2025</v>
      </c>
      <c r="E6" s="63">
        <v>2024</v>
      </c>
      <c r="F6" s="63">
        <v>2023</v>
      </c>
      <c r="G6" s="63">
        <v>2022</v>
      </c>
      <c r="H6" s="63">
        <v>2021</v>
      </c>
      <c r="I6" s="63">
        <v>2020</v>
      </c>
      <c r="J6" s="64">
        <v>2019</v>
      </c>
      <c r="K6" s="64" t="s">
        <v>28</v>
      </c>
    </row>
    <row r="7" spans="1:13" ht="15" customHeight="1" x14ac:dyDescent="0.5">
      <c r="A7" s="5"/>
      <c r="B7" s="73" t="s">
        <v>131</v>
      </c>
      <c r="C7" s="5"/>
      <c r="D7" s="217">
        <v>50591</v>
      </c>
      <c r="E7" s="122">
        <v>50538</v>
      </c>
      <c r="F7" s="122">
        <v>40624</v>
      </c>
      <c r="G7" s="122">
        <v>40602</v>
      </c>
      <c r="H7" s="122">
        <v>40559</v>
      </c>
      <c r="I7" s="122">
        <v>40430</v>
      </c>
      <c r="J7" s="122">
        <v>40331</v>
      </c>
      <c r="K7" s="122">
        <v>40316</v>
      </c>
    </row>
    <row r="8" spans="1:13" ht="15" customHeight="1" thickBot="1" x14ac:dyDescent="0.55000000000000004">
      <c r="A8" s="5"/>
      <c r="B8" s="88" t="s">
        <v>132</v>
      </c>
      <c r="C8" s="5"/>
      <c r="D8" s="612">
        <v>970638</v>
      </c>
      <c r="E8" s="87">
        <v>949628</v>
      </c>
      <c r="F8" s="87">
        <v>255951</v>
      </c>
      <c r="G8" s="87">
        <v>184675</v>
      </c>
      <c r="H8" s="87">
        <v>147180</v>
      </c>
      <c r="I8" s="87">
        <v>94650</v>
      </c>
      <c r="J8" s="156">
        <v>77797</v>
      </c>
      <c r="K8" s="156">
        <v>55772</v>
      </c>
    </row>
    <row r="9" spans="1:13" ht="15" customHeight="1" x14ac:dyDescent="0.5">
      <c r="A9" s="5"/>
      <c r="B9" s="5" t="s">
        <v>133</v>
      </c>
      <c r="C9" s="5"/>
      <c r="D9" s="210">
        <v>1021229</v>
      </c>
      <c r="E9" s="4">
        <v>1000166</v>
      </c>
      <c r="F9" s="4">
        <v>296575</v>
      </c>
      <c r="G9" s="4">
        <v>225277</v>
      </c>
      <c r="H9" s="4">
        <v>187739</v>
      </c>
      <c r="I9" s="4">
        <v>135080</v>
      </c>
      <c r="J9" s="4">
        <v>118128</v>
      </c>
      <c r="K9" s="4">
        <v>96088</v>
      </c>
    </row>
    <row r="10" spans="1:13" ht="15" customHeight="1" thickBot="1" x14ac:dyDescent="0.55000000000000004">
      <c r="A10" s="5"/>
      <c r="B10" s="65" t="s">
        <v>51</v>
      </c>
      <c r="C10" s="5"/>
      <c r="D10" s="211"/>
      <c r="E10" s="91"/>
      <c r="F10" s="91">
        <v>115000</v>
      </c>
      <c r="G10" s="91">
        <v>150000</v>
      </c>
      <c r="H10" s="91">
        <v>150000</v>
      </c>
      <c r="I10" s="91">
        <v>75000</v>
      </c>
      <c r="J10" s="67"/>
      <c r="K10" s="67"/>
    </row>
    <row r="11" spans="1:13" ht="15" customHeight="1" thickBot="1" x14ac:dyDescent="0.55000000000000004">
      <c r="A11" s="5"/>
      <c r="B11" s="66" t="s">
        <v>52</v>
      </c>
      <c r="C11" s="11"/>
      <c r="D11" s="646">
        <v>1021229</v>
      </c>
      <c r="E11" s="155">
        <v>1000166</v>
      </c>
      <c r="F11" s="155">
        <v>411575</v>
      </c>
      <c r="G11" s="155">
        <v>375277</v>
      </c>
      <c r="H11" s="155">
        <v>337739</v>
      </c>
      <c r="I11" s="155">
        <v>210080</v>
      </c>
      <c r="J11" s="155">
        <v>118128</v>
      </c>
      <c r="K11" s="155">
        <v>96088</v>
      </c>
    </row>
    <row r="12" spans="1:13" ht="15" customHeight="1" x14ac:dyDescent="0.5">
      <c r="A12" s="5"/>
      <c r="B12" s="73" t="s">
        <v>134</v>
      </c>
      <c r="C12" s="5"/>
      <c r="D12" s="217">
        <v>496373</v>
      </c>
      <c r="E12" s="122">
        <v>370936</v>
      </c>
      <c r="F12" s="122">
        <v>441190</v>
      </c>
      <c r="G12" s="122">
        <v>363683</v>
      </c>
      <c r="H12" s="122">
        <v>285383</v>
      </c>
      <c r="I12" s="122">
        <v>194144</v>
      </c>
      <c r="J12" s="122">
        <v>192017</v>
      </c>
      <c r="K12" s="122">
        <v>83670</v>
      </c>
      <c r="M12" s="14"/>
    </row>
    <row r="13" spans="1:13" ht="15" customHeight="1" x14ac:dyDescent="0.5">
      <c r="A13" s="5"/>
      <c r="B13" s="71" t="s">
        <v>137</v>
      </c>
      <c r="C13" s="5"/>
      <c r="D13" s="217">
        <v>106</v>
      </c>
      <c r="E13" s="77">
        <v>721</v>
      </c>
      <c r="F13" s="77">
        <v>1533</v>
      </c>
      <c r="G13" s="77">
        <v>2295</v>
      </c>
      <c r="H13" s="77">
        <v>916</v>
      </c>
      <c r="I13" s="77"/>
      <c r="J13" s="77"/>
      <c r="K13" s="77"/>
    </row>
    <row r="14" spans="1:13" ht="15" customHeight="1" x14ac:dyDescent="0.5">
      <c r="A14" s="5"/>
      <c r="B14" s="71" t="s">
        <v>138</v>
      </c>
      <c r="C14" s="5"/>
      <c r="D14" s="217">
        <v>29436</v>
      </c>
      <c r="E14" s="77">
        <v>23804</v>
      </c>
      <c r="F14" s="77">
        <v>30431</v>
      </c>
      <c r="G14" s="77">
        <v>5072</v>
      </c>
      <c r="H14" s="77">
        <v>1207</v>
      </c>
      <c r="I14" s="77"/>
      <c r="J14" s="77"/>
      <c r="K14" s="77"/>
    </row>
    <row r="15" spans="1:13" ht="15" customHeight="1" x14ac:dyDescent="0.5">
      <c r="A15" s="5"/>
      <c r="B15" s="71" t="s">
        <v>122</v>
      </c>
      <c r="C15" s="5"/>
      <c r="D15" s="217">
        <v>5421</v>
      </c>
      <c r="E15" s="77">
        <v>3868</v>
      </c>
      <c r="F15" s="77">
        <v>7761</v>
      </c>
      <c r="G15" s="77">
        <v>10871</v>
      </c>
      <c r="H15" s="77"/>
      <c r="I15" s="77"/>
      <c r="J15" s="77"/>
      <c r="K15" s="122">
        <v>17500</v>
      </c>
      <c r="M15" s="14"/>
    </row>
    <row r="16" spans="1:13" ht="15" customHeight="1" x14ac:dyDescent="0.5">
      <c r="A16" s="5"/>
      <c r="B16" s="71" t="s">
        <v>124</v>
      </c>
      <c r="C16" s="5"/>
      <c r="D16" s="217">
        <v>2818</v>
      </c>
      <c r="E16" s="122">
        <v>1137</v>
      </c>
      <c r="F16" s="122">
        <v>1281</v>
      </c>
      <c r="G16" s="122">
        <v>2263</v>
      </c>
      <c r="H16" s="122">
        <v>2124</v>
      </c>
      <c r="I16" s="122">
        <v>2122</v>
      </c>
      <c r="J16" s="122">
        <v>1439</v>
      </c>
      <c r="K16" s="122">
        <v>1252</v>
      </c>
      <c r="M16" s="14"/>
    </row>
    <row r="17" spans="1:14" ht="15" customHeight="1" thickBot="1" x14ac:dyDescent="0.55000000000000004">
      <c r="A17" s="5"/>
      <c r="B17" s="84" t="s">
        <v>55</v>
      </c>
      <c r="C17" s="5"/>
      <c r="D17" s="612">
        <v>1504</v>
      </c>
      <c r="E17" s="87">
        <v>1499</v>
      </c>
      <c r="F17" s="87">
        <v>1464</v>
      </c>
      <c r="G17" s="87">
        <v>1953</v>
      </c>
      <c r="H17" s="87">
        <v>10631</v>
      </c>
      <c r="I17" s="87">
        <v>1382</v>
      </c>
      <c r="J17" s="87">
        <v>421</v>
      </c>
      <c r="K17" s="156"/>
      <c r="M17" s="14"/>
    </row>
    <row r="18" spans="1:14" ht="15" customHeight="1" thickBot="1" x14ac:dyDescent="0.55000000000000004">
      <c r="A18" s="5"/>
      <c r="B18" s="66" t="s">
        <v>139</v>
      </c>
      <c r="C18" s="11"/>
      <c r="D18" s="646">
        <v>535658</v>
      </c>
      <c r="E18" s="155">
        <v>401965</v>
      </c>
      <c r="F18" s="155">
        <v>483660</v>
      </c>
      <c r="G18" s="155">
        <v>386137</v>
      </c>
      <c r="H18" s="155">
        <v>300261</v>
      </c>
      <c r="I18" s="155">
        <v>197648</v>
      </c>
      <c r="J18" s="155">
        <v>193877</v>
      </c>
      <c r="K18" s="155">
        <v>102422</v>
      </c>
      <c r="M18" s="14"/>
      <c r="N18" s="14"/>
    </row>
    <row r="19" spans="1:14" ht="15" customHeight="1" x14ac:dyDescent="0.5">
      <c r="A19" s="5"/>
      <c r="B19" s="73" t="s">
        <v>137</v>
      </c>
      <c r="C19" s="5"/>
      <c r="D19" s="217">
        <v>765</v>
      </c>
      <c r="E19" s="77">
        <v>143</v>
      </c>
      <c r="F19" s="77">
        <v>347</v>
      </c>
      <c r="G19" s="77">
        <v>1693</v>
      </c>
      <c r="H19" s="77">
        <v>753</v>
      </c>
      <c r="I19" s="77"/>
      <c r="J19" s="77"/>
      <c r="K19" s="77"/>
      <c r="M19" s="14"/>
      <c r="N19" s="14"/>
    </row>
    <row r="20" spans="1:14" ht="15" customHeight="1" x14ac:dyDescent="0.5">
      <c r="A20" s="5"/>
      <c r="B20" s="71" t="s">
        <v>141</v>
      </c>
      <c r="C20" s="5"/>
      <c r="D20" s="217">
        <v>3861</v>
      </c>
      <c r="E20" s="122">
        <v>3448</v>
      </c>
      <c r="F20" s="122">
        <v>3602</v>
      </c>
      <c r="G20" s="122">
        <v>1328</v>
      </c>
      <c r="H20" s="122">
        <v>1201</v>
      </c>
      <c r="I20" s="122">
        <v>895</v>
      </c>
      <c r="J20" s="122">
        <v>504</v>
      </c>
      <c r="K20" s="122">
        <v>435</v>
      </c>
      <c r="M20" s="14"/>
      <c r="N20" s="14"/>
    </row>
    <row r="21" spans="1:14" x14ac:dyDescent="0.5">
      <c r="A21" s="5"/>
      <c r="B21" s="112" t="s">
        <v>215</v>
      </c>
      <c r="C21" s="5"/>
      <c r="D21" s="217">
        <v>158076</v>
      </c>
      <c r="E21" s="122">
        <v>131897</v>
      </c>
      <c r="F21" s="122">
        <v>34286</v>
      </c>
      <c r="G21" s="122">
        <v>47453</v>
      </c>
      <c r="H21" s="122">
        <v>37127</v>
      </c>
      <c r="I21" s="122">
        <v>23563</v>
      </c>
      <c r="J21" s="122">
        <v>6043</v>
      </c>
      <c r="K21" s="122">
        <v>4534</v>
      </c>
    </row>
    <row r="22" spans="1:14" x14ac:dyDescent="0.5">
      <c r="A22" s="5"/>
      <c r="B22" s="71" t="s">
        <v>142</v>
      </c>
      <c r="C22" s="5"/>
      <c r="D22" s="217"/>
      <c r="E22" s="122">
        <v>1270</v>
      </c>
      <c r="F22" s="122">
        <v>34</v>
      </c>
      <c r="G22" s="122">
        <v>94</v>
      </c>
      <c r="H22" s="122">
        <v>11393</v>
      </c>
      <c r="I22" s="122">
        <v>229</v>
      </c>
      <c r="J22" s="122">
        <v>1649</v>
      </c>
      <c r="K22" s="122">
        <v>1490</v>
      </c>
    </row>
    <row r="23" spans="1:14" ht="15" customHeight="1" x14ac:dyDescent="0.5">
      <c r="A23" s="5"/>
      <c r="B23" s="71" t="s">
        <v>143</v>
      </c>
      <c r="C23" s="5"/>
      <c r="D23" s="217">
        <v>24128</v>
      </c>
      <c r="E23" s="122">
        <v>6533</v>
      </c>
      <c r="F23" s="122">
        <v>13754</v>
      </c>
      <c r="G23" s="122">
        <v>1910</v>
      </c>
      <c r="H23" s="122">
        <v>1294</v>
      </c>
      <c r="I23" s="122">
        <v>250</v>
      </c>
      <c r="J23" s="122">
        <v>322</v>
      </c>
      <c r="K23" s="122">
        <v>913</v>
      </c>
    </row>
    <row r="24" spans="1:14" ht="15" customHeight="1" x14ac:dyDescent="0.5">
      <c r="A24" s="5"/>
      <c r="B24" s="71" t="s">
        <v>138</v>
      </c>
      <c r="C24" s="5"/>
      <c r="D24" s="217"/>
      <c r="E24" s="122"/>
      <c r="F24" s="122"/>
      <c r="G24" s="122">
        <v>2950</v>
      </c>
      <c r="H24" s="122">
        <v>4254</v>
      </c>
      <c r="I24" s="122">
        <v>4400</v>
      </c>
      <c r="J24" s="122">
        <v>2800</v>
      </c>
      <c r="K24" s="77"/>
    </row>
    <row r="25" spans="1:14" ht="15" customHeight="1" x14ac:dyDescent="0.5">
      <c r="A25" s="5"/>
      <c r="B25" s="112" t="s">
        <v>144</v>
      </c>
      <c r="C25" s="5"/>
      <c r="D25" s="217">
        <v>341</v>
      </c>
      <c r="E25" s="122">
        <v>599</v>
      </c>
      <c r="F25" s="122">
        <v>825</v>
      </c>
      <c r="G25" s="122">
        <v>3378</v>
      </c>
      <c r="H25" s="122"/>
      <c r="I25" s="122"/>
      <c r="J25" s="77"/>
      <c r="K25" s="77"/>
    </row>
    <row r="26" spans="1:14" ht="15" customHeight="1" x14ac:dyDescent="0.5">
      <c r="A26" s="5"/>
      <c r="B26" s="112" t="s">
        <v>145</v>
      </c>
      <c r="C26" s="5"/>
      <c r="D26" s="217"/>
      <c r="E26" s="122"/>
      <c r="F26" s="122"/>
      <c r="G26" s="122"/>
      <c r="H26" s="122"/>
      <c r="I26" s="122"/>
      <c r="J26" s="77"/>
      <c r="K26" s="122">
        <v>5960</v>
      </c>
    </row>
    <row r="27" spans="1:14" x14ac:dyDescent="0.5">
      <c r="A27" s="5"/>
      <c r="B27" s="71" t="s">
        <v>122</v>
      </c>
      <c r="C27" s="5"/>
      <c r="D27" s="217">
        <v>599</v>
      </c>
      <c r="E27" s="122">
        <v>204</v>
      </c>
      <c r="F27" s="122">
        <v>1070</v>
      </c>
      <c r="G27" s="122">
        <v>3432</v>
      </c>
      <c r="H27" s="122">
        <v>1224</v>
      </c>
      <c r="I27" s="702">
        <v>6984</v>
      </c>
      <c r="J27" s="702">
        <v>9759</v>
      </c>
      <c r="K27" s="702">
        <v>8861</v>
      </c>
    </row>
    <row r="28" spans="1:14" ht="15" customHeight="1" thickBot="1" x14ac:dyDescent="0.55000000000000004">
      <c r="A28" s="5"/>
      <c r="B28" s="88" t="s">
        <v>146</v>
      </c>
      <c r="C28" s="5"/>
      <c r="D28" s="612">
        <v>35746</v>
      </c>
      <c r="E28" s="87">
        <v>17886</v>
      </c>
      <c r="F28" s="87">
        <v>28712</v>
      </c>
      <c r="G28" s="87">
        <v>10389</v>
      </c>
      <c r="H28" s="87">
        <v>13492</v>
      </c>
      <c r="I28" s="706"/>
      <c r="J28" s="706"/>
      <c r="K28" s="706"/>
    </row>
    <row r="29" spans="1:14" ht="15" customHeight="1" thickBot="1" x14ac:dyDescent="0.55000000000000004">
      <c r="A29" s="5"/>
      <c r="B29" s="66" t="s">
        <v>148</v>
      </c>
      <c r="C29" s="5"/>
      <c r="D29" s="646">
        <v>223516</v>
      </c>
      <c r="E29" s="155">
        <v>161980</v>
      </c>
      <c r="F29" s="155">
        <v>82630</v>
      </c>
      <c r="G29" s="155">
        <v>72627</v>
      </c>
      <c r="H29" s="155">
        <v>70738</v>
      </c>
      <c r="I29" s="155">
        <v>36321</v>
      </c>
      <c r="J29" s="155">
        <v>21077</v>
      </c>
      <c r="K29" s="155">
        <v>22193</v>
      </c>
    </row>
    <row r="30" spans="1:14" ht="15" customHeight="1" thickBot="1" x14ac:dyDescent="0.55000000000000004">
      <c r="A30" s="5"/>
      <c r="B30" s="66" t="s">
        <v>56</v>
      </c>
      <c r="C30" s="5"/>
      <c r="D30" s="646">
        <v>759174</v>
      </c>
      <c r="E30" s="155">
        <v>563945</v>
      </c>
      <c r="F30" s="155">
        <v>566290</v>
      </c>
      <c r="G30" s="155">
        <v>460017</v>
      </c>
      <c r="H30" s="155">
        <v>370999</v>
      </c>
      <c r="I30" s="155">
        <v>233969</v>
      </c>
      <c r="J30" s="155">
        <v>214954</v>
      </c>
      <c r="K30" s="155">
        <v>124615</v>
      </c>
    </row>
    <row r="31" spans="1:14" ht="15" customHeight="1" thickBot="1" x14ac:dyDescent="0.55000000000000004">
      <c r="A31" s="5"/>
      <c r="B31" s="66" t="s">
        <v>149</v>
      </c>
      <c r="C31" s="5"/>
      <c r="D31" s="646">
        <v>1780403</v>
      </c>
      <c r="E31" s="155">
        <v>1564111</v>
      </c>
      <c r="F31" s="155">
        <v>977865</v>
      </c>
      <c r="G31" s="155">
        <v>835294</v>
      </c>
      <c r="H31" s="155">
        <v>708738</v>
      </c>
      <c r="I31" s="155">
        <v>444049</v>
      </c>
      <c r="J31" s="155">
        <v>333082</v>
      </c>
      <c r="K31" s="155">
        <v>220703</v>
      </c>
    </row>
    <row r="32" spans="1:14" ht="15" customHeight="1" x14ac:dyDescent="0.5"/>
    <row r="33" spans="2:11" ht="15" customHeight="1" x14ac:dyDescent="0.5">
      <c r="B33" s="7"/>
    </row>
    <row r="34" spans="2:11" ht="15" customHeight="1" x14ac:dyDescent="0.5">
      <c r="D34" s="14"/>
      <c r="E34" s="14"/>
      <c r="F34" s="14"/>
      <c r="G34" s="14"/>
      <c r="H34" s="14"/>
      <c r="I34" s="14"/>
      <c r="J34" s="14"/>
      <c r="K34" s="14"/>
    </row>
    <row r="35" spans="2:11" ht="15" customHeight="1" x14ac:dyDescent="0.5"/>
    <row r="36" spans="2:11" ht="15" customHeight="1" x14ac:dyDescent="0.5"/>
    <row r="37" spans="2:11" ht="15" customHeight="1" x14ac:dyDescent="0.5"/>
    <row r="38" spans="2:11" ht="15" customHeight="1" x14ac:dyDescent="0.5"/>
    <row r="39" spans="2:11" ht="15" customHeight="1" x14ac:dyDescent="0.5"/>
    <row r="40" spans="2:11" ht="15" customHeight="1" x14ac:dyDescent="0.5"/>
  </sheetData>
  <mergeCells count="3">
    <mergeCell ref="I27:I28"/>
    <mergeCell ref="J27:J28"/>
    <mergeCell ref="K27:K28"/>
  </mergeCells>
  <hyperlinks>
    <hyperlink ref="A1" location="'Table of Contents (Hyperlinks)'!A1" display="Home" xr:uid="{BC8C827C-B709-475B-A62C-DAA13FCB9EFF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BB03-F167-4D49-9713-2C3021888FB4}">
  <sheetPr codeName="Sheet12">
    <tabColor rgb="FFCCE7E5"/>
  </sheetPr>
  <dimension ref="A1:XFD50"/>
  <sheetViews>
    <sheetView showGridLines="0" zoomScale="85" zoomScaleNormal="85" workbookViewId="0">
      <selection activeCell="M20" sqref="M20"/>
    </sheetView>
  </sheetViews>
  <sheetFormatPr defaultColWidth="8.9140625" defaultRowHeight="15.5" outlineLevelCol="1" x14ac:dyDescent="0.5"/>
  <cols>
    <col min="1" max="1" width="8.9140625" style="1"/>
    <col min="2" max="2" width="50" style="1" customWidth="1"/>
    <col min="3" max="3" width="2" style="1" customWidth="1"/>
    <col min="4" max="8" width="8.9140625" style="1" customWidth="1"/>
    <col min="9" max="11" width="8.9140625" style="1" hidden="1" customWidth="1" outlineLevel="1"/>
    <col min="12" max="12" width="2" style="1" customWidth="1" collapsed="1"/>
    <col min="13" max="32" width="8.9140625" style="1" customWidth="1"/>
    <col min="33" max="33" width="2" style="1" customWidth="1"/>
    <col min="34" max="16384" width="8.9140625" style="1"/>
  </cols>
  <sheetData>
    <row r="1" spans="1:33" x14ac:dyDescent="0.5">
      <c r="A1" s="159" t="s">
        <v>24</v>
      </c>
    </row>
    <row r="3" spans="1:33" ht="22.5" x14ac:dyDescent="0.7">
      <c r="B3" s="13" t="s">
        <v>216</v>
      </c>
    </row>
    <row r="4" spans="1:33" ht="15" customHeight="1" x14ac:dyDescent="0.5"/>
    <row r="5" spans="1:33" ht="15" customHeight="1" x14ac:dyDescent="0.5">
      <c r="B5" s="5"/>
      <c r="C5" s="5"/>
      <c r="D5" s="62" t="s">
        <v>26</v>
      </c>
      <c r="E5" s="62" t="s">
        <v>26</v>
      </c>
      <c r="F5" s="62" t="s">
        <v>26</v>
      </c>
      <c r="G5" s="62" t="s">
        <v>26</v>
      </c>
      <c r="H5" s="62" t="s">
        <v>26</v>
      </c>
      <c r="I5" s="62" t="s">
        <v>26</v>
      </c>
      <c r="J5" s="62" t="s">
        <v>26</v>
      </c>
      <c r="K5" s="62" t="s">
        <v>26</v>
      </c>
      <c r="L5" s="124"/>
      <c r="M5" s="62" t="s">
        <v>9</v>
      </c>
      <c r="N5" s="62" t="s">
        <v>12</v>
      </c>
      <c r="O5" s="62" t="s">
        <v>14</v>
      </c>
      <c r="P5" s="62" t="s">
        <v>17</v>
      </c>
      <c r="Q5" s="126" t="s">
        <v>9</v>
      </c>
      <c r="R5" s="62" t="s">
        <v>12</v>
      </c>
      <c r="S5" s="62" t="s">
        <v>14</v>
      </c>
      <c r="T5" s="62" t="s">
        <v>17</v>
      </c>
      <c r="U5" s="126" t="s">
        <v>9</v>
      </c>
      <c r="V5" s="62" t="s">
        <v>12</v>
      </c>
      <c r="W5" s="62" t="s">
        <v>14</v>
      </c>
      <c r="X5" s="386" t="s">
        <v>17</v>
      </c>
      <c r="Y5" s="126" t="s">
        <v>9</v>
      </c>
      <c r="Z5" s="62" t="s">
        <v>12</v>
      </c>
      <c r="AA5" s="62" t="s">
        <v>14</v>
      </c>
      <c r="AB5" s="125" t="s">
        <v>17</v>
      </c>
      <c r="AC5" s="126" t="s">
        <v>9</v>
      </c>
      <c r="AD5" s="62" t="s">
        <v>12</v>
      </c>
      <c r="AE5" s="62" t="s">
        <v>14</v>
      </c>
      <c r="AF5" s="62" t="s">
        <v>17</v>
      </c>
    </row>
    <row r="6" spans="1:33" ht="15" customHeight="1" thickBot="1" x14ac:dyDescent="0.55000000000000004">
      <c r="B6" s="63" t="s">
        <v>27</v>
      </c>
      <c r="C6" s="5"/>
      <c r="D6" s="345">
        <v>2025</v>
      </c>
      <c r="E6" s="345">
        <v>2024</v>
      </c>
      <c r="F6" s="345">
        <v>2023</v>
      </c>
      <c r="G6" s="345">
        <v>2022</v>
      </c>
      <c r="H6" s="345">
        <v>2021</v>
      </c>
      <c r="I6" s="345">
        <v>2020</v>
      </c>
      <c r="J6" s="346">
        <v>2019</v>
      </c>
      <c r="K6" s="64" t="s">
        <v>28</v>
      </c>
      <c r="L6" s="124"/>
      <c r="M6" s="345">
        <v>2025</v>
      </c>
      <c r="N6" s="63">
        <v>2025</v>
      </c>
      <c r="O6" s="63">
        <v>2025</v>
      </c>
      <c r="P6" s="63">
        <v>2025</v>
      </c>
      <c r="Q6" s="340">
        <v>2024</v>
      </c>
      <c r="R6" s="63">
        <v>2024</v>
      </c>
      <c r="S6" s="63">
        <v>2024</v>
      </c>
      <c r="T6" s="63">
        <v>2024</v>
      </c>
      <c r="U6" s="340">
        <v>2023</v>
      </c>
      <c r="V6" s="63">
        <v>2023</v>
      </c>
      <c r="W6" s="63">
        <v>2023</v>
      </c>
      <c r="X6" s="406">
        <v>2023</v>
      </c>
      <c r="Y6" s="340">
        <v>2022</v>
      </c>
      <c r="Z6" s="63">
        <v>2022</v>
      </c>
      <c r="AA6" s="63">
        <v>2022</v>
      </c>
      <c r="AB6" s="339">
        <v>2022</v>
      </c>
      <c r="AC6" s="340">
        <v>2021</v>
      </c>
      <c r="AD6" s="63">
        <v>2021</v>
      </c>
      <c r="AE6" s="63">
        <v>2021</v>
      </c>
      <c r="AF6" s="63">
        <v>2021</v>
      </c>
    </row>
    <row r="7" spans="1:33" ht="15" customHeight="1" x14ac:dyDescent="0.5">
      <c r="B7" s="73" t="s">
        <v>43</v>
      </c>
      <c r="C7" s="5"/>
      <c r="D7" s="217">
        <v>29017</v>
      </c>
      <c r="E7" s="77">
        <v>22039</v>
      </c>
      <c r="F7" s="77">
        <v>120099</v>
      </c>
      <c r="G7" s="77">
        <v>93250</v>
      </c>
      <c r="H7" s="77">
        <v>59073</v>
      </c>
      <c r="I7" s="77">
        <v>15841</v>
      </c>
      <c r="J7" s="77">
        <v>26073</v>
      </c>
      <c r="K7" s="77">
        <v>22260</v>
      </c>
      <c r="L7" s="4"/>
      <c r="M7" s="217">
        <v>27784</v>
      </c>
      <c r="N7" s="122">
        <v>-23102</v>
      </c>
      <c r="O7" s="122">
        <v>-3331</v>
      </c>
      <c r="P7" s="122">
        <v>27666</v>
      </c>
      <c r="Q7" s="141">
        <v>91939</v>
      </c>
      <c r="R7" s="122">
        <v>-21450</v>
      </c>
      <c r="S7" s="122">
        <v>-24105</v>
      </c>
      <c r="T7" s="122">
        <v>-24345</v>
      </c>
      <c r="U7" s="141">
        <v>41184</v>
      </c>
      <c r="V7" s="122">
        <v>65179</v>
      </c>
      <c r="W7" s="122">
        <v>14048</v>
      </c>
      <c r="X7" s="407">
        <v>-312</v>
      </c>
      <c r="Y7" s="141">
        <v>29394</v>
      </c>
      <c r="Z7" s="122">
        <v>5537</v>
      </c>
      <c r="AA7" s="122">
        <v>2962</v>
      </c>
      <c r="AB7" s="123">
        <v>55357</v>
      </c>
      <c r="AC7" s="141">
        <v>48603</v>
      </c>
      <c r="AD7" s="122">
        <v>11544</v>
      </c>
      <c r="AE7" s="122">
        <v>-151</v>
      </c>
      <c r="AF7" s="122">
        <v>-923</v>
      </c>
      <c r="AG7" s="14"/>
    </row>
    <row r="8" spans="1:33" ht="15" customHeight="1" x14ac:dyDescent="0.5">
      <c r="B8" s="11" t="s">
        <v>151</v>
      </c>
      <c r="C8" s="5"/>
      <c r="D8" s="210"/>
      <c r="E8" s="4"/>
      <c r="F8" s="4"/>
      <c r="G8" s="4"/>
      <c r="H8" s="4"/>
      <c r="I8" s="4"/>
      <c r="J8" s="4"/>
      <c r="K8" s="4"/>
      <c r="L8" s="4"/>
      <c r="M8" s="210"/>
      <c r="N8" s="4"/>
      <c r="O8" s="4"/>
      <c r="P8" s="4"/>
      <c r="Q8" s="328"/>
      <c r="R8" s="4"/>
      <c r="S8" s="4"/>
      <c r="T8" s="4"/>
      <c r="U8" s="328"/>
      <c r="V8" s="4"/>
      <c r="W8" s="4"/>
      <c r="X8" s="414"/>
      <c r="Y8" s="328"/>
      <c r="Z8" s="4"/>
      <c r="AA8" s="4"/>
      <c r="AB8" s="95"/>
      <c r="AC8" s="328"/>
      <c r="AD8" s="4"/>
      <c r="AE8" s="4"/>
      <c r="AF8" s="4"/>
      <c r="AG8" s="14"/>
    </row>
    <row r="9" spans="1:33" ht="15" customHeight="1" x14ac:dyDescent="0.5">
      <c r="B9" s="73" t="s">
        <v>105</v>
      </c>
      <c r="C9" s="5"/>
      <c r="D9" s="217">
        <v>-107719</v>
      </c>
      <c r="E9" s="77">
        <v>-92520</v>
      </c>
      <c r="F9" s="77">
        <v>-58645</v>
      </c>
      <c r="G9" s="77">
        <v>-37657</v>
      </c>
      <c r="H9" s="77">
        <v>-30156</v>
      </c>
      <c r="I9" s="77">
        <v>-13044</v>
      </c>
      <c r="J9" s="77">
        <v>-16854</v>
      </c>
      <c r="K9" s="77">
        <v>-7048</v>
      </c>
      <c r="L9" s="10"/>
      <c r="M9" s="217">
        <v>-39273</v>
      </c>
      <c r="N9" s="122">
        <v>-17755</v>
      </c>
      <c r="O9" s="122">
        <v>-26394</v>
      </c>
      <c r="P9" s="122">
        <v>-24297</v>
      </c>
      <c r="Q9" s="141">
        <v>-28575</v>
      </c>
      <c r="R9" s="122">
        <v>-24200</v>
      </c>
      <c r="S9" s="122">
        <v>-25175</v>
      </c>
      <c r="T9" s="122">
        <v>-14570</v>
      </c>
      <c r="U9" s="141">
        <v>-12310</v>
      </c>
      <c r="V9" s="122">
        <v>-16614</v>
      </c>
      <c r="W9" s="122">
        <v>-17059</v>
      </c>
      <c r="X9" s="407">
        <v>-12662</v>
      </c>
      <c r="Y9" s="141">
        <v>-10490</v>
      </c>
      <c r="Z9" s="122">
        <v>-11212</v>
      </c>
      <c r="AA9" s="122">
        <v>-8439</v>
      </c>
      <c r="AB9" s="123">
        <v>-7516</v>
      </c>
      <c r="AC9" s="141">
        <v>-207</v>
      </c>
      <c r="AD9" s="122">
        <v>-20664</v>
      </c>
      <c r="AE9" s="122">
        <v>-4739</v>
      </c>
      <c r="AF9" s="122">
        <v>-4546</v>
      </c>
      <c r="AG9" s="14"/>
    </row>
    <row r="10" spans="1:33" ht="15" customHeight="1" x14ac:dyDescent="0.5">
      <c r="B10" s="71" t="s">
        <v>106</v>
      </c>
      <c r="C10" s="5"/>
      <c r="D10" s="217">
        <v>72361</v>
      </c>
      <c r="E10" s="77">
        <v>70011</v>
      </c>
      <c r="F10" s="77">
        <v>47794</v>
      </c>
      <c r="G10" s="77">
        <v>25042</v>
      </c>
      <c r="H10" s="77">
        <v>18273</v>
      </c>
      <c r="I10" s="77">
        <v>14346</v>
      </c>
      <c r="J10" s="77">
        <v>11997</v>
      </c>
      <c r="K10" s="77">
        <v>6518</v>
      </c>
      <c r="L10" s="10"/>
      <c r="M10" s="217">
        <v>27513</v>
      </c>
      <c r="N10" s="122">
        <v>10942</v>
      </c>
      <c r="O10" s="122">
        <v>22612</v>
      </c>
      <c r="P10" s="122">
        <v>11294</v>
      </c>
      <c r="Q10" s="141">
        <v>24610</v>
      </c>
      <c r="R10" s="122">
        <v>12076</v>
      </c>
      <c r="S10" s="122">
        <v>19614</v>
      </c>
      <c r="T10" s="122">
        <v>13711</v>
      </c>
      <c r="U10" s="141">
        <v>8403</v>
      </c>
      <c r="V10" s="122">
        <v>15784</v>
      </c>
      <c r="W10" s="122">
        <v>11522</v>
      </c>
      <c r="X10" s="407">
        <v>12085</v>
      </c>
      <c r="Y10" s="141">
        <v>7384</v>
      </c>
      <c r="Z10" s="122">
        <v>7774</v>
      </c>
      <c r="AA10" s="122">
        <v>5154</v>
      </c>
      <c r="AB10" s="123">
        <v>4730</v>
      </c>
      <c r="AC10" s="141">
        <v>2195</v>
      </c>
      <c r="AD10" s="122">
        <v>8048</v>
      </c>
      <c r="AE10" s="122">
        <v>4553</v>
      </c>
      <c r="AF10" s="122">
        <v>3477</v>
      </c>
      <c r="AG10" s="14"/>
    </row>
    <row r="11" spans="1:33" ht="15" customHeight="1" x14ac:dyDescent="0.5">
      <c r="B11" s="71" t="s">
        <v>104</v>
      </c>
      <c r="C11" s="5"/>
      <c r="D11" s="217">
        <v>3428</v>
      </c>
      <c r="E11" s="77">
        <v>4090</v>
      </c>
      <c r="F11" s="77">
        <v>3151</v>
      </c>
      <c r="G11" s="77">
        <v>2005</v>
      </c>
      <c r="H11" s="77">
        <v>739</v>
      </c>
      <c r="I11" s="77">
        <v>405</v>
      </c>
      <c r="J11" s="77">
        <v>346</v>
      </c>
      <c r="K11" s="77">
        <v>134</v>
      </c>
      <c r="L11" s="4"/>
      <c r="M11" s="217">
        <v>841</v>
      </c>
      <c r="N11" s="122">
        <v>846</v>
      </c>
      <c r="O11" s="122">
        <v>836</v>
      </c>
      <c r="P11" s="122">
        <v>905</v>
      </c>
      <c r="Q11" s="141">
        <v>726</v>
      </c>
      <c r="R11" s="122">
        <v>938</v>
      </c>
      <c r="S11" s="122">
        <v>1572</v>
      </c>
      <c r="T11" s="122">
        <v>854</v>
      </c>
      <c r="U11" s="141">
        <v>1385</v>
      </c>
      <c r="V11" s="122">
        <v>375</v>
      </c>
      <c r="W11" s="122">
        <v>735</v>
      </c>
      <c r="X11" s="407">
        <v>656</v>
      </c>
      <c r="Y11" s="141">
        <v>588</v>
      </c>
      <c r="Z11" s="122">
        <v>826</v>
      </c>
      <c r="AA11" s="122">
        <v>326</v>
      </c>
      <c r="AB11" s="123">
        <v>265</v>
      </c>
      <c r="AC11" s="141">
        <v>388</v>
      </c>
      <c r="AD11" s="122">
        <v>134</v>
      </c>
      <c r="AE11" s="122">
        <v>115</v>
      </c>
      <c r="AF11" s="122">
        <v>102</v>
      </c>
      <c r="AG11" s="14"/>
    </row>
    <row r="12" spans="1:33" ht="15" customHeight="1" x14ac:dyDescent="0.5">
      <c r="B12" s="71" t="s">
        <v>217</v>
      </c>
      <c r="C12" s="5"/>
      <c r="D12" s="671">
        <v>-9937</v>
      </c>
      <c r="E12" s="153">
        <v>-39472</v>
      </c>
      <c r="F12" s="153">
        <v>-70121</v>
      </c>
      <c r="G12" s="153">
        <v>-57633</v>
      </c>
      <c r="H12" s="153">
        <v>-5202</v>
      </c>
      <c r="I12" s="153">
        <v>-19952</v>
      </c>
      <c r="J12" s="153">
        <v>-24753</v>
      </c>
      <c r="K12" s="153">
        <v>-12881</v>
      </c>
      <c r="L12" s="12"/>
      <c r="M12" s="671">
        <v>1133</v>
      </c>
      <c r="N12" s="152">
        <v>20922</v>
      </c>
      <c r="O12" s="152">
        <v>-11365</v>
      </c>
      <c r="P12" s="336">
        <v>-20627</v>
      </c>
      <c r="Q12" s="141">
        <v>-95970</v>
      </c>
      <c r="R12" s="336">
        <v>23914</v>
      </c>
      <c r="S12" s="336">
        <v>17024</v>
      </c>
      <c r="T12" s="336">
        <v>15560</v>
      </c>
      <c r="U12" s="334">
        <v>-19556</v>
      </c>
      <c r="V12" s="336">
        <v>-44579</v>
      </c>
      <c r="W12" s="336">
        <v>-461</v>
      </c>
      <c r="X12" s="415">
        <v>-5525</v>
      </c>
      <c r="Y12" s="334">
        <v>-19780</v>
      </c>
      <c r="Z12" s="151">
        <v>-8687</v>
      </c>
      <c r="AA12" s="151">
        <v>-3560</v>
      </c>
      <c r="AB12" s="335">
        <v>-25606</v>
      </c>
      <c r="AC12" s="334">
        <v>2599</v>
      </c>
      <c r="AD12" s="151">
        <v>-2782</v>
      </c>
      <c r="AE12" s="151">
        <v>-4012</v>
      </c>
      <c r="AF12" s="336">
        <v>-1007</v>
      </c>
      <c r="AG12" s="14"/>
    </row>
    <row r="13" spans="1:33" ht="15" customHeight="1" x14ac:dyDescent="0.5">
      <c r="B13" s="71" t="s">
        <v>218</v>
      </c>
      <c r="C13" s="5"/>
      <c r="D13" s="645">
        <v>22652</v>
      </c>
      <c r="E13" s="108">
        <v>3208</v>
      </c>
      <c r="F13" s="108">
        <v>-19830</v>
      </c>
      <c r="G13" s="108">
        <v>-286</v>
      </c>
      <c r="H13" s="108">
        <v>17106</v>
      </c>
      <c r="I13" s="108">
        <v>2107</v>
      </c>
      <c r="J13" s="108">
        <v>-3285</v>
      </c>
      <c r="K13" s="108">
        <v>7152</v>
      </c>
      <c r="L13" s="4"/>
      <c r="M13" s="645">
        <v>25053</v>
      </c>
      <c r="N13" s="110">
        <v>-19933</v>
      </c>
      <c r="O13" s="110">
        <v>16253</v>
      </c>
      <c r="P13" s="122">
        <v>1279</v>
      </c>
      <c r="Q13" s="141">
        <v>13976</v>
      </c>
      <c r="R13" s="122">
        <v>3269</v>
      </c>
      <c r="S13" s="122">
        <v>-449</v>
      </c>
      <c r="T13" s="122">
        <v>-13588</v>
      </c>
      <c r="U13" s="141">
        <v>-1637</v>
      </c>
      <c r="V13" s="122">
        <v>4219</v>
      </c>
      <c r="W13" s="122">
        <v>-9749</v>
      </c>
      <c r="X13" s="407">
        <v>-12663</v>
      </c>
      <c r="Y13" s="141">
        <v>14173</v>
      </c>
      <c r="Z13" s="122">
        <v>1681</v>
      </c>
      <c r="AA13" s="122">
        <v>-18156</v>
      </c>
      <c r="AB13" s="123">
        <v>2016</v>
      </c>
      <c r="AC13" s="141">
        <v>-32909</v>
      </c>
      <c r="AD13" s="122">
        <v>40896</v>
      </c>
      <c r="AE13" s="122">
        <v>4807</v>
      </c>
      <c r="AF13" s="122">
        <v>4312</v>
      </c>
      <c r="AG13" s="14"/>
    </row>
    <row r="14" spans="1:33" ht="15" customHeight="1" x14ac:dyDescent="0.5">
      <c r="B14" s="71" t="s">
        <v>219</v>
      </c>
      <c r="C14" s="5"/>
      <c r="D14" s="645">
        <v>80617</v>
      </c>
      <c r="E14" s="108">
        <v>18741</v>
      </c>
      <c r="F14" s="108">
        <v>49311</v>
      </c>
      <c r="G14" s="108">
        <v>17702</v>
      </c>
      <c r="H14" s="108">
        <v>11429</v>
      </c>
      <c r="I14" s="108">
        <v>7999</v>
      </c>
      <c r="J14" s="108">
        <v>6382</v>
      </c>
      <c r="K14" s="108">
        <v>3060</v>
      </c>
      <c r="L14" s="4"/>
      <c r="M14" s="645">
        <v>20439</v>
      </c>
      <c r="N14" s="110">
        <v>55983</v>
      </c>
      <c r="O14" s="110">
        <v>3719</v>
      </c>
      <c r="P14" s="122">
        <v>476</v>
      </c>
      <c r="Q14" s="141">
        <v>12927</v>
      </c>
      <c r="R14" s="122">
        <v>4526</v>
      </c>
      <c r="S14" s="122">
        <v>1288</v>
      </c>
      <c r="T14" s="122"/>
      <c r="U14" s="141">
        <v>5663</v>
      </c>
      <c r="V14" s="122">
        <v>20948</v>
      </c>
      <c r="W14" s="122">
        <v>22700</v>
      </c>
      <c r="X14" s="407"/>
      <c r="Y14" s="141">
        <v>594</v>
      </c>
      <c r="Z14" s="122">
        <v>16198</v>
      </c>
      <c r="AA14" s="122">
        <v>785</v>
      </c>
      <c r="AB14" s="123">
        <v>125</v>
      </c>
      <c r="AC14" s="141">
        <v>128</v>
      </c>
      <c r="AD14" s="122">
        <v>10222</v>
      </c>
      <c r="AE14" s="122">
        <v>932</v>
      </c>
      <c r="AF14" s="122">
        <v>147</v>
      </c>
      <c r="AG14" s="14"/>
    </row>
    <row r="15" spans="1:33" ht="15" customHeight="1" thickBot="1" x14ac:dyDescent="0.55000000000000004">
      <c r="B15" s="88" t="s">
        <v>156</v>
      </c>
      <c r="C15" s="5"/>
      <c r="D15" s="612">
        <v>13385</v>
      </c>
      <c r="E15" s="156">
        <v>7825</v>
      </c>
      <c r="F15" s="156">
        <v>4263</v>
      </c>
      <c r="G15" s="156">
        <v>27</v>
      </c>
      <c r="H15" s="156">
        <v>1652</v>
      </c>
      <c r="I15" s="156">
        <v>-2477</v>
      </c>
      <c r="J15" s="156"/>
      <c r="K15" s="156"/>
      <c r="L15" s="4"/>
      <c r="M15" s="612">
        <v>17176</v>
      </c>
      <c r="N15" s="87">
        <v>2301</v>
      </c>
      <c r="O15" s="87">
        <v>-8355</v>
      </c>
      <c r="P15" s="87">
        <v>2263</v>
      </c>
      <c r="Q15" s="341">
        <v>2766</v>
      </c>
      <c r="R15" s="87">
        <v>-1935</v>
      </c>
      <c r="S15" s="87">
        <v>3152</v>
      </c>
      <c r="T15" s="87">
        <v>3843</v>
      </c>
      <c r="U15" s="341">
        <v>2185</v>
      </c>
      <c r="V15" s="87">
        <v>-428</v>
      </c>
      <c r="W15" s="87">
        <v>1585</v>
      </c>
      <c r="X15" s="409">
        <v>921</v>
      </c>
      <c r="Y15" s="341">
        <v>2262</v>
      </c>
      <c r="Z15" s="87">
        <v>1061</v>
      </c>
      <c r="AA15" s="87">
        <v>917</v>
      </c>
      <c r="AB15" s="347">
        <v>-4213</v>
      </c>
      <c r="AC15" s="341">
        <v>855</v>
      </c>
      <c r="AD15" s="87">
        <v>-493</v>
      </c>
      <c r="AE15" s="87">
        <v>218</v>
      </c>
      <c r="AF15" s="87">
        <v>1072</v>
      </c>
      <c r="AG15" s="14"/>
    </row>
    <row r="16" spans="1:33" ht="15" customHeight="1" x14ac:dyDescent="0.5">
      <c r="B16" s="11" t="s">
        <v>157</v>
      </c>
      <c r="C16" s="5"/>
      <c r="D16" s="218">
        <v>103804</v>
      </c>
      <c r="E16" s="85">
        <v>-6077</v>
      </c>
      <c r="F16" s="85">
        <v>76022</v>
      </c>
      <c r="G16" s="85">
        <v>42450</v>
      </c>
      <c r="H16" s="85">
        <v>72914</v>
      </c>
      <c r="I16" s="85">
        <v>5225</v>
      </c>
      <c r="J16" s="85">
        <v>-94</v>
      </c>
      <c r="K16" s="85">
        <v>19195</v>
      </c>
      <c r="L16" s="8"/>
      <c r="M16" s="218">
        <v>80666</v>
      </c>
      <c r="N16" s="150">
        <v>30204</v>
      </c>
      <c r="O16" s="150">
        <v>-6025</v>
      </c>
      <c r="P16" s="9">
        <v>-1041</v>
      </c>
      <c r="Q16" s="130">
        <v>22399</v>
      </c>
      <c r="R16" s="9">
        <v>-2862</v>
      </c>
      <c r="S16" s="9">
        <v>-7079</v>
      </c>
      <c r="T16" s="9">
        <v>-18535</v>
      </c>
      <c r="U16" s="130">
        <v>25317</v>
      </c>
      <c r="V16" s="9">
        <v>44884</v>
      </c>
      <c r="W16" s="9">
        <v>23321</v>
      </c>
      <c r="X16" s="416">
        <v>-17500</v>
      </c>
      <c r="Y16" s="130">
        <v>24126</v>
      </c>
      <c r="Z16" s="9">
        <v>13177</v>
      </c>
      <c r="AA16" s="9">
        <v>-20011</v>
      </c>
      <c r="AB16" s="128">
        <v>25158</v>
      </c>
      <c r="AC16" s="130">
        <v>21652</v>
      </c>
      <c r="AD16" s="9">
        <v>46905</v>
      </c>
      <c r="AE16" s="9">
        <v>1723</v>
      </c>
      <c r="AF16" s="9">
        <v>2634</v>
      </c>
      <c r="AG16" s="14"/>
    </row>
    <row r="17" spans="2:33" ht="15" customHeight="1" x14ac:dyDescent="0.5">
      <c r="B17" s="73" t="s">
        <v>158</v>
      </c>
      <c r="C17" s="5"/>
      <c r="D17" s="645">
        <v>-13559</v>
      </c>
      <c r="E17" s="108">
        <v>-9420</v>
      </c>
      <c r="F17" s="108">
        <v>-3738</v>
      </c>
      <c r="G17" s="108">
        <v>-225</v>
      </c>
      <c r="H17" s="108">
        <v>-1595</v>
      </c>
      <c r="I17" s="108">
        <v>-764</v>
      </c>
      <c r="J17" s="108">
        <v>-109</v>
      </c>
      <c r="K17" s="108">
        <v>-160</v>
      </c>
      <c r="L17" s="4"/>
      <c r="M17" s="645">
        <v>-10035</v>
      </c>
      <c r="N17" s="110">
        <v>-1472</v>
      </c>
      <c r="O17" s="110">
        <v>-2052</v>
      </c>
      <c r="P17" s="122"/>
      <c r="Q17" s="141">
        <v>-8266</v>
      </c>
      <c r="R17" s="122"/>
      <c r="S17" s="122">
        <v>-326</v>
      </c>
      <c r="T17" s="122">
        <v>-828</v>
      </c>
      <c r="U17" s="141">
        <v>-3396</v>
      </c>
      <c r="V17" s="122">
        <v>-95</v>
      </c>
      <c r="W17" s="122">
        <v>-128</v>
      </c>
      <c r="X17" s="407">
        <v>-119</v>
      </c>
      <c r="Y17" s="141">
        <v>73</v>
      </c>
      <c r="Z17" s="122">
        <v>-52</v>
      </c>
      <c r="AA17" s="122">
        <v>-17</v>
      </c>
      <c r="AB17" s="123">
        <v>-229</v>
      </c>
      <c r="AC17" s="141">
        <v>-1034</v>
      </c>
      <c r="AD17" s="122">
        <v>-428</v>
      </c>
      <c r="AE17" s="122">
        <v>-29</v>
      </c>
      <c r="AF17" s="122">
        <v>-104</v>
      </c>
      <c r="AG17" s="14"/>
    </row>
    <row r="18" spans="2:33" ht="15" customHeight="1" x14ac:dyDescent="0.5">
      <c r="B18" s="71" t="s">
        <v>159</v>
      </c>
      <c r="C18" s="5"/>
      <c r="D18" s="645">
        <v>-58251</v>
      </c>
      <c r="E18" s="108">
        <v>-50558</v>
      </c>
      <c r="F18" s="108">
        <v>-42891</v>
      </c>
      <c r="G18" s="108">
        <v>-32704</v>
      </c>
      <c r="H18" s="108">
        <v>-12599</v>
      </c>
      <c r="I18" s="108">
        <v>-14366</v>
      </c>
      <c r="J18" s="108">
        <v>-12005</v>
      </c>
      <c r="K18" s="108">
        <v>-5823</v>
      </c>
      <c r="L18" s="4"/>
      <c r="M18" s="645">
        <v>-22213</v>
      </c>
      <c r="N18" s="110">
        <v>-11587</v>
      </c>
      <c r="O18" s="110">
        <v>-13197</v>
      </c>
      <c r="P18" s="122">
        <v>-11254</v>
      </c>
      <c r="Q18" s="141">
        <v>-16600</v>
      </c>
      <c r="R18" s="122">
        <v>-8923</v>
      </c>
      <c r="S18" s="122">
        <v>-13601</v>
      </c>
      <c r="T18" s="122">
        <v>-11434</v>
      </c>
      <c r="U18" s="141">
        <v>-10451</v>
      </c>
      <c r="V18" s="122">
        <v>-12218</v>
      </c>
      <c r="W18" s="122">
        <v>-9732</v>
      </c>
      <c r="X18" s="407">
        <v>-10490</v>
      </c>
      <c r="Y18" s="141">
        <v>-8249</v>
      </c>
      <c r="Z18" s="122">
        <v>-5143</v>
      </c>
      <c r="AA18" s="122">
        <v>-4188</v>
      </c>
      <c r="AB18" s="123">
        <v>-15124</v>
      </c>
      <c r="AC18" s="141">
        <v>-2499</v>
      </c>
      <c r="AD18" s="122">
        <v>-3098</v>
      </c>
      <c r="AE18" s="122">
        <v>-3890</v>
      </c>
      <c r="AF18" s="122">
        <v>-3112</v>
      </c>
      <c r="AG18" s="14"/>
    </row>
    <row r="19" spans="2:33" ht="15" customHeight="1" thickBot="1" x14ac:dyDescent="0.55000000000000004">
      <c r="B19" s="88" t="s">
        <v>160</v>
      </c>
      <c r="C19" s="5"/>
      <c r="D19" s="612">
        <v>98695</v>
      </c>
      <c r="E19" s="156">
        <v>83221</v>
      </c>
      <c r="F19" s="156">
        <v>55005</v>
      </c>
      <c r="G19" s="156">
        <v>38118</v>
      </c>
      <c r="H19" s="156">
        <v>23233</v>
      </c>
      <c r="I19" s="156">
        <v>15797</v>
      </c>
      <c r="J19" s="156">
        <v>13632</v>
      </c>
      <c r="K19" s="156">
        <v>7016</v>
      </c>
      <c r="L19" s="4"/>
      <c r="M19" s="612">
        <v>32411</v>
      </c>
      <c r="N19" s="87">
        <v>20173</v>
      </c>
      <c r="O19" s="87">
        <v>23034</v>
      </c>
      <c r="P19" s="87">
        <v>23077</v>
      </c>
      <c r="Q19" s="341">
        <v>25550</v>
      </c>
      <c r="R19" s="87">
        <v>21974</v>
      </c>
      <c r="S19" s="87">
        <v>23010</v>
      </c>
      <c r="T19" s="87">
        <v>12687</v>
      </c>
      <c r="U19" s="341">
        <v>13433</v>
      </c>
      <c r="V19" s="87">
        <v>14106</v>
      </c>
      <c r="W19" s="87">
        <v>14779</v>
      </c>
      <c r="X19" s="409">
        <v>12687</v>
      </c>
      <c r="Y19" s="341">
        <v>12397</v>
      </c>
      <c r="Z19" s="87">
        <v>9567</v>
      </c>
      <c r="AA19" s="87">
        <v>8787</v>
      </c>
      <c r="AB19" s="347">
        <v>7367</v>
      </c>
      <c r="AC19" s="341">
        <v>3393</v>
      </c>
      <c r="AD19" s="87">
        <v>9676</v>
      </c>
      <c r="AE19" s="87">
        <v>6064</v>
      </c>
      <c r="AF19" s="87">
        <v>4100</v>
      </c>
      <c r="AG19" s="14"/>
    </row>
    <row r="20" spans="2:33" ht="15" customHeight="1" x14ac:dyDescent="0.5">
      <c r="B20" s="11" t="s">
        <v>59</v>
      </c>
      <c r="C20" s="5"/>
      <c r="D20" s="647">
        <v>130689</v>
      </c>
      <c r="E20" s="8">
        <v>17166</v>
      </c>
      <c r="F20" s="8">
        <v>84398</v>
      </c>
      <c r="G20" s="8">
        <v>47639</v>
      </c>
      <c r="H20" s="8">
        <v>81953</v>
      </c>
      <c r="I20" s="8">
        <v>5892</v>
      </c>
      <c r="J20" s="8">
        <v>1424</v>
      </c>
      <c r="K20" s="8">
        <v>20228</v>
      </c>
      <c r="L20" s="8"/>
      <c r="M20" s="647">
        <v>80829</v>
      </c>
      <c r="N20" s="9">
        <v>37318</v>
      </c>
      <c r="O20" s="9">
        <v>1760</v>
      </c>
      <c r="P20" s="9">
        <v>10782</v>
      </c>
      <c r="Q20" s="130">
        <v>23083</v>
      </c>
      <c r="R20" s="9">
        <v>10189</v>
      </c>
      <c r="S20" s="9">
        <v>2004</v>
      </c>
      <c r="T20" s="9">
        <v>-18110</v>
      </c>
      <c r="U20" s="130">
        <v>24903</v>
      </c>
      <c r="V20" s="9">
        <v>46677</v>
      </c>
      <c r="W20" s="9">
        <v>28240</v>
      </c>
      <c r="X20" s="416">
        <v>-15422</v>
      </c>
      <c r="Y20" s="130">
        <v>28347</v>
      </c>
      <c r="Z20" s="9">
        <v>17549</v>
      </c>
      <c r="AA20" s="9">
        <v>-15429</v>
      </c>
      <c r="AB20" s="128">
        <v>17172</v>
      </c>
      <c r="AC20" s="130">
        <v>21512</v>
      </c>
      <c r="AD20" s="9">
        <v>53055</v>
      </c>
      <c r="AE20" s="9">
        <v>3868</v>
      </c>
      <c r="AF20" s="9">
        <v>3518</v>
      </c>
      <c r="AG20" s="14"/>
    </row>
    <row r="21" spans="2:33" ht="15" customHeight="1" x14ac:dyDescent="0.5">
      <c r="B21" s="73" t="s">
        <v>161</v>
      </c>
      <c r="C21" s="5"/>
      <c r="D21" s="217">
        <v>-628</v>
      </c>
      <c r="E21" s="77">
        <v>-2573</v>
      </c>
      <c r="F21" s="77">
        <v>-1898</v>
      </c>
      <c r="G21" s="77">
        <v>-1226</v>
      </c>
      <c r="H21" s="77">
        <v>-1572</v>
      </c>
      <c r="I21" s="77">
        <v>-1330</v>
      </c>
      <c r="J21" s="77">
        <v>-337</v>
      </c>
      <c r="K21" s="77">
        <v>-787</v>
      </c>
      <c r="L21" s="4"/>
      <c r="M21" s="217">
        <v>-39</v>
      </c>
      <c r="N21" s="122">
        <v>-207</v>
      </c>
      <c r="O21" s="122">
        <v>-268</v>
      </c>
      <c r="P21" s="122">
        <v>-114</v>
      </c>
      <c r="Q21" s="141">
        <v>-1488</v>
      </c>
      <c r="R21" s="122">
        <v>-321</v>
      </c>
      <c r="S21" s="122">
        <v>-465</v>
      </c>
      <c r="T21" s="122">
        <v>-299</v>
      </c>
      <c r="U21" s="141">
        <v>-332</v>
      </c>
      <c r="V21" s="122">
        <v>-280</v>
      </c>
      <c r="W21" s="122">
        <v>-922</v>
      </c>
      <c r="X21" s="407">
        <v>-364</v>
      </c>
      <c r="Y21" s="141">
        <v>-329</v>
      </c>
      <c r="Z21" s="122">
        <v>-265</v>
      </c>
      <c r="AA21" s="122">
        <v>-274</v>
      </c>
      <c r="AB21" s="123">
        <v>-358</v>
      </c>
      <c r="AC21" s="141">
        <v>-930</v>
      </c>
      <c r="AD21" s="122">
        <v>-490</v>
      </c>
      <c r="AE21" s="122">
        <v>75</v>
      </c>
      <c r="AF21" s="122">
        <v>-227</v>
      </c>
      <c r="AG21" s="14"/>
    </row>
    <row r="22" spans="2:33" ht="15" customHeight="1" x14ac:dyDescent="0.5">
      <c r="B22" s="112" t="s">
        <v>220</v>
      </c>
      <c r="C22" s="5"/>
      <c r="D22" s="217"/>
      <c r="E22" s="77"/>
      <c r="F22" s="77"/>
      <c r="G22" s="77"/>
      <c r="H22" s="77"/>
      <c r="I22" s="77"/>
      <c r="J22" s="77"/>
      <c r="K22" s="77">
        <v>3161</v>
      </c>
      <c r="L22" s="4"/>
      <c r="M22" s="217"/>
      <c r="N22" s="122"/>
      <c r="O22" s="122"/>
      <c r="P22" s="77"/>
      <c r="Q22" s="115"/>
      <c r="R22" s="77"/>
      <c r="S22" s="77"/>
      <c r="T22" s="77"/>
      <c r="U22" s="115"/>
      <c r="V22" s="77"/>
      <c r="W22" s="77"/>
      <c r="X22" s="390"/>
      <c r="Y22" s="115"/>
      <c r="Z22" s="77"/>
      <c r="AA22" s="77"/>
      <c r="AB22" s="121"/>
      <c r="AC22" s="115"/>
      <c r="AD22" s="77"/>
      <c r="AE22" s="77"/>
      <c r="AF22" s="77"/>
      <c r="AG22" s="14"/>
    </row>
    <row r="23" spans="2:33" ht="15" customHeight="1" x14ac:dyDescent="0.5">
      <c r="B23" s="112" t="s">
        <v>221</v>
      </c>
      <c r="C23" s="5"/>
      <c r="D23" s="217"/>
      <c r="E23" s="77"/>
      <c r="F23" s="77">
        <v>-2816</v>
      </c>
      <c r="G23" s="77">
        <v>-6328</v>
      </c>
      <c r="H23" s="77"/>
      <c r="I23" s="77"/>
      <c r="J23" s="77"/>
      <c r="K23" s="77"/>
      <c r="L23" s="4"/>
      <c r="M23" s="217"/>
      <c r="N23" s="122"/>
      <c r="O23" s="122"/>
      <c r="P23" s="77"/>
      <c r="Q23" s="115"/>
      <c r="R23" s="77"/>
      <c r="S23" s="77"/>
      <c r="T23" s="77"/>
      <c r="U23" s="115">
        <v>-423</v>
      </c>
      <c r="V23" s="77">
        <v>-2393</v>
      </c>
      <c r="W23" s="77"/>
      <c r="X23" s="390"/>
      <c r="Y23" s="115">
        <v>1213</v>
      </c>
      <c r="Z23" s="77">
        <v>-7541</v>
      </c>
      <c r="AA23" s="77"/>
      <c r="AB23" s="121"/>
      <c r="AC23" s="115">
        <v>0</v>
      </c>
      <c r="AD23" s="77"/>
      <c r="AE23" s="77"/>
      <c r="AF23" s="77"/>
      <c r="AG23" s="14"/>
    </row>
    <row r="24" spans="2:33" ht="15" customHeight="1" x14ac:dyDescent="0.5">
      <c r="B24" s="112" t="s">
        <v>222</v>
      </c>
      <c r="C24" s="5"/>
      <c r="D24" s="645">
        <v>-224</v>
      </c>
      <c r="E24" s="108">
        <v>-1199</v>
      </c>
      <c r="F24" s="108">
        <v>6539</v>
      </c>
      <c r="G24" s="108">
        <v>-4711</v>
      </c>
      <c r="H24" s="108"/>
      <c r="I24" s="108"/>
      <c r="J24" s="108">
        <v>2</v>
      </c>
      <c r="K24" s="108">
        <v>258</v>
      </c>
      <c r="L24" s="4"/>
      <c r="M24" s="645">
        <v>-133</v>
      </c>
      <c r="N24" s="110">
        <v>-74</v>
      </c>
      <c r="O24" s="110">
        <v>30</v>
      </c>
      <c r="P24" s="122">
        <v>-47</v>
      </c>
      <c r="Q24" s="141">
        <v>-1148</v>
      </c>
      <c r="R24" s="122"/>
      <c r="S24" s="122">
        <v>17</v>
      </c>
      <c r="T24" s="122">
        <v>-68</v>
      </c>
      <c r="U24" s="115">
        <v>-5</v>
      </c>
      <c r="V24" s="122">
        <v>1838</v>
      </c>
      <c r="W24" s="122">
        <v>4706</v>
      </c>
      <c r="X24" s="407"/>
      <c r="Y24" s="115"/>
      <c r="Z24" s="77"/>
      <c r="AA24" s="77"/>
      <c r="AB24" s="123">
        <v>-4711</v>
      </c>
      <c r="AC24" s="115"/>
      <c r="AD24" s="77"/>
      <c r="AE24" s="77"/>
      <c r="AF24" s="122"/>
      <c r="AG24" s="14"/>
    </row>
    <row r="25" spans="2:33" ht="15" customHeight="1" x14ac:dyDescent="0.5">
      <c r="B25" s="112" t="s">
        <v>223</v>
      </c>
      <c r="C25" s="5"/>
      <c r="D25" s="645">
        <v>-139864</v>
      </c>
      <c r="E25" s="108">
        <v>-65791</v>
      </c>
      <c r="F25" s="108">
        <v>-15396</v>
      </c>
      <c r="G25" s="108">
        <v>5730</v>
      </c>
      <c r="H25" s="108">
        <v>-20165</v>
      </c>
      <c r="I25" s="108">
        <v>-16208</v>
      </c>
      <c r="J25" s="108">
        <v>-15854</v>
      </c>
      <c r="K25" s="108">
        <v>-12508</v>
      </c>
      <c r="L25" s="4"/>
      <c r="M25" s="645">
        <v>-96253</v>
      </c>
      <c r="N25" s="110">
        <v>-23351</v>
      </c>
      <c r="O25" s="110">
        <v>-14377</v>
      </c>
      <c r="P25" s="122">
        <v>-5883</v>
      </c>
      <c r="Q25" s="141">
        <v>-30063</v>
      </c>
      <c r="R25" s="122">
        <v>-11222</v>
      </c>
      <c r="S25" s="122">
        <v>-22403</v>
      </c>
      <c r="T25" s="122">
        <v>-2103</v>
      </c>
      <c r="U25" s="115">
        <v>-13809</v>
      </c>
      <c r="V25" s="122">
        <v>-672</v>
      </c>
      <c r="W25" s="122">
        <v>-8</v>
      </c>
      <c r="X25" s="407">
        <v>-907</v>
      </c>
      <c r="Y25" s="115">
        <v>-4678</v>
      </c>
      <c r="Z25" s="77">
        <v>397</v>
      </c>
      <c r="AA25" s="77">
        <v>10056</v>
      </c>
      <c r="AB25" s="123">
        <v>-45</v>
      </c>
      <c r="AC25" s="115">
        <v>-11458</v>
      </c>
      <c r="AD25" s="77">
        <v>-5488</v>
      </c>
      <c r="AE25" s="77">
        <v>-2936</v>
      </c>
      <c r="AF25" s="122">
        <v>-283</v>
      </c>
      <c r="AG25" s="14"/>
    </row>
    <row r="26" spans="2:33" ht="15" customHeight="1" x14ac:dyDescent="0.5">
      <c r="B26" s="112" t="s">
        <v>213</v>
      </c>
      <c r="C26" s="5"/>
      <c r="D26" s="645">
        <v>-230545</v>
      </c>
      <c r="E26" s="108">
        <v>-403280</v>
      </c>
      <c r="F26" s="108">
        <v>-130036</v>
      </c>
      <c r="G26" s="108">
        <v>-140336</v>
      </c>
      <c r="H26" s="108">
        <v>-213004</v>
      </c>
      <c r="I26" s="108">
        <v>-45043</v>
      </c>
      <c r="J26" s="108">
        <v>-79052</v>
      </c>
      <c r="K26" s="108">
        <v>-954</v>
      </c>
      <c r="L26" s="4"/>
      <c r="M26" s="645">
        <v>-68431</v>
      </c>
      <c r="N26" s="110">
        <v>-56254</v>
      </c>
      <c r="O26" s="110">
        <v>-18462</v>
      </c>
      <c r="P26" s="122">
        <v>-87398</v>
      </c>
      <c r="Q26" s="141">
        <v>-58485</v>
      </c>
      <c r="R26" s="122">
        <v>-30358</v>
      </c>
      <c r="S26" s="122">
        <v>-257306</v>
      </c>
      <c r="T26" s="122">
        <v>-57131</v>
      </c>
      <c r="U26" s="141">
        <v>-29004</v>
      </c>
      <c r="V26" s="122">
        <v>20766</v>
      </c>
      <c r="W26" s="122">
        <v>-13505</v>
      </c>
      <c r="X26" s="407">
        <v>-108293</v>
      </c>
      <c r="Y26" s="141">
        <v>-28243</v>
      </c>
      <c r="Z26" s="122">
        <v>-42761</v>
      </c>
      <c r="AA26" s="122">
        <v>-99571</v>
      </c>
      <c r="AB26" s="123">
        <v>30239</v>
      </c>
      <c r="AC26" s="141">
        <v>62131</v>
      </c>
      <c r="AD26" s="122">
        <v>-152899</v>
      </c>
      <c r="AE26" s="122">
        <v>-90814</v>
      </c>
      <c r="AF26" s="122">
        <v>-31422</v>
      </c>
      <c r="AG26" s="14"/>
    </row>
    <row r="27" spans="2:33" ht="15" customHeight="1" x14ac:dyDescent="0.5">
      <c r="B27" s="112" t="s">
        <v>167</v>
      </c>
      <c r="C27" s="5"/>
      <c r="D27" s="645">
        <v>-5713</v>
      </c>
      <c r="E27" s="108">
        <v>-20282</v>
      </c>
      <c r="F27" s="108">
        <v>-1775</v>
      </c>
      <c r="G27" s="108">
        <v>9080</v>
      </c>
      <c r="H27" s="108">
        <v>-6508</v>
      </c>
      <c r="I27" s="108">
        <v>-10513</v>
      </c>
      <c r="J27" s="108">
        <v>-10164</v>
      </c>
      <c r="K27" s="108">
        <v>-17283</v>
      </c>
      <c r="L27" s="4"/>
      <c r="M27" s="645">
        <v>-26719</v>
      </c>
      <c r="N27" s="110">
        <v>25157</v>
      </c>
      <c r="O27" s="110">
        <v>-2191</v>
      </c>
      <c r="P27" s="122">
        <v>-1960</v>
      </c>
      <c r="Q27" s="141">
        <v>-19458</v>
      </c>
      <c r="R27" s="122">
        <v>-207</v>
      </c>
      <c r="S27" s="122">
        <v>-355</v>
      </c>
      <c r="T27" s="122">
        <v>-262</v>
      </c>
      <c r="U27" s="141">
        <v>889</v>
      </c>
      <c r="V27" s="122">
        <v>-1295</v>
      </c>
      <c r="W27" s="122">
        <v>-2471</v>
      </c>
      <c r="X27" s="407">
        <v>1102</v>
      </c>
      <c r="Y27" s="141">
        <v>4997</v>
      </c>
      <c r="Z27" s="122">
        <v>-519</v>
      </c>
      <c r="AA27" s="122">
        <v>20591</v>
      </c>
      <c r="AB27" s="123">
        <v>-15989</v>
      </c>
      <c r="AC27" s="141">
        <v>378</v>
      </c>
      <c r="AD27" s="122">
        <v>1381</v>
      </c>
      <c r="AE27" s="122">
        <v>-6019</v>
      </c>
      <c r="AF27" s="122">
        <v>-2248</v>
      </c>
      <c r="AG27" s="14"/>
    </row>
    <row r="28" spans="2:33" ht="15" customHeight="1" x14ac:dyDescent="0.5">
      <c r="B28" s="112" t="s">
        <v>227</v>
      </c>
      <c r="C28" s="5"/>
      <c r="D28" s="645"/>
      <c r="E28" s="108">
        <v>-200521</v>
      </c>
      <c r="F28" s="108"/>
      <c r="G28" s="108"/>
      <c r="H28" s="108"/>
      <c r="I28" s="108"/>
      <c r="J28" s="108"/>
      <c r="K28" s="108">
        <v>-17283</v>
      </c>
      <c r="L28" s="4"/>
      <c r="M28" s="645"/>
      <c r="N28" s="110"/>
      <c r="O28" s="110"/>
      <c r="P28" s="122"/>
      <c r="Q28" s="141"/>
      <c r="R28" s="122">
        <v>932</v>
      </c>
      <c r="S28" s="122">
        <v>-201453</v>
      </c>
      <c r="T28" s="122"/>
      <c r="U28" s="141"/>
      <c r="V28" s="122"/>
      <c r="W28" s="122"/>
      <c r="X28" s="407"/>
      <c r="Y28" s="141"/>
      <c r="Z28" s="122"/>
      <c r="AA28" s="122"/>
      <c r="AB28" s="123"/>
      <c r="AC28" s="141"/>
      <c r="AD28" s="122"/>
      <c r="AE28" s="122"/>
      <c r="AF28" s="122"/>
      <c r="AG28" s="14"/>
    </row>
    <row r="29" spans="2:33" ht="15" customHeight="1" thickBot="1" x14ac:dyDescent="0.55000000000000004">
      <c r="B29" s="84" t="s">
        <v>232</v>
      </c>
      <c r="C29" s="5"/>
      <c r="D29" s="211"/>
      <c r="E29" s="67">
        <v>202548</v>
      </c>
      <c r="F29" s="67"/>
      <c r="G29" s="67"/>
      <c r="H29" s="67"/>
      <c r="I29" s="67"/>
      <c r="J29" s="67"/>
      <c r="K29" s="67"/>
      <c r="L29" s="4"/>
      <c r="M29" s="211"/>
      <c r="N29" s="91"/>
      <c r="O29" s="91"/>
      <c r="P29" s="87"/>
      <c r="Q29" s="341"/>
      <c r="R29" s="87">
        <v>202548</v>
      </c>
      <c r="S29" s="87"/>
      <c r="T29" s="87"/>
      <c r="U29" s="341"/>
      <c r="V29" s="87"/>
      <c r="W29" s="87"/>
      <c r="X29" s="409"/>
      <c r="Y29" s="341"/>
      <c r="Z29" s="87"/>
      <c r="AA29" s="87"/>
      <c r="AB29" s="347"/>
      <c r="AC29" s="341"/>
      <c r="AD29" s="87"/>
      <c r="AE29" s="87"/>
      <c r="AF29" s="87"/>
      <c r="AG29" s="14"/>
    </row>
    <row r="30" spans="2:33" ht="15" customHeight="1" x14ac:dyDescent="0.5">
      <c r="B30" s="11" t="s">
        <v>61</v>
      </c>
      <c r="C30" s="5"/>
      <c r="D30" s="647">
        <v>-376974</v>
      </c>
      <c r="E30" s="8">
        <v>-491098</v>
      </c>
      <c r="F30" s="8">
        <v>-145382</v>
      </c>
      <c r="G30" s="8">
        <v>-137791</v>
      </c>
      <c r="H30" s="8">
        <v>-241249</v>
      </c>
      <c r="I30" s="8">
        <v>-73094</v>
      </c>
      <c r="J30" s="8">
        <v>-105405</v>
      </c>
      <c r="K30" s="8">
        <v>-28113</v>
      </c>
      <c r="L30" s="8"/>
      <c r="M30" s="647">
        <v>-191575</v>
      </c>
      <c r="N30" s="9">
        <v>-54729</v>
      </c>
      <c r="O30" s="9">
        <v>-35268</v>
      </c>
      <c r="P30" s="9">
        <v>-95402</v>
      </c>
      <c r="Q30" s="130">
        <v>-110642</v>
      </c>
      <c r="R30" s="9">
        <v>161372</v>
      </c>
      <c r="S30" s="9">
        <v>-481965</v>
      </c>
      <c r="T30" s="9">
        <v>-59863</v>
      </c>
      <c r="U30" s="130">
        <v>-42684</v>
      </c>
      <c r="V30" s="9">
        <v>17964</v>
      </c>
      <c r="W30" s="9">
        <v>-12200</v>
      </c>
      <c r="X30" s="416">
        <v>-108462</v>
      </c>
      <c r="Y30" s="130">
        <v>-27040</v>
      </c>
      <c r="Z30" s="9">
        <v>-50689</v>
      </c>
      <c r="AA30" s="9">
        <v>-69198</v>
      </c>
      <c r="AB30" s="128">
        <v>9136</v>
      </c>
      <c r="AC30" s="130">
        <v>50121</v>
      </c>
      <c r="AD30" s="9">
        <v>-157496</v>
      </c>
      <c r="AE30" s="9">
        <v>-99694</v>
      </c>
      <c r="AF30" s="9">
        <v>-34180</v>
      </c>
      <c r="AG30" s="14"/>
    </row>
    <row r="31" spans="2:33" ht="15" customHeight="1" x14ac:dyDescent="0.5">
      <c r="B31" s="73" t="s">
        <v>228</v>
      </c>
      <c r="C31" s="5"/>
      <c r="D31" s="217">
        <v>133062</v>
      </c>
      <c r="E31" s="77">
        <v>1266115</v>
      </c>
      <c r="F31" s="77">
        <v>74703</v>
      </c>
      <c r="G31" s="77">
        <v>74411</v>
      </c>
      <c r="H31" s="77">
        <v>297750</v>
      </c>
      <c r="I31" s="77"/>
      <c r="J31" s="77">
        <v>200535</v>
      </c>
      <c r="K31" s="77">
        <v>25107</v>
      </c>
      <c r="L31" s="4"/>
      <c r="M31" s="217">
        <v>65415</v>
      </c>
      <c r="N31" s="122">
        <v>46299</v>
      </c>
      <c r="O31" s="122">
        <v>21348</v>
      </c>
      <c r="P31" s="77"/>
      <c r="Q31" s="115">
        <v>366829</v>
      </c>
      <c r="R31" s="77">
        <v>63771</v>
      </c>
      <c r="S31" s="77">
        <v>773568</v>
      </c>
      <c r="T31" s="77">
        <v>61947</v>
      </c>
      <c r="U31" s="115"/>
      <c r="V31" s="77"/>
      <c r="W31" s="77">
        <v>-1</v>
      </c>
      <c r="X31" s="390">
        <v>74704</v>
      </c>
      <c r="Y31" s="115">
        <v>124</v>
      </c>
      <c r="Z31" s="77">
        <v>74287</v>
      </c>
      <c r="AA31" s="77"/>
      <c r="AB31" s="121"/>
      <c r="AC31" s="115">
        <v>-2250</v>
      </c>
      <c r="AD31" s="77">
        <v>300000</v>
      </c>
      <c r="AE31" s="77"/>
      <c r="AF31" s="77"/>
      <c r="AG31" s="14"/>
    </row>
    <row r="32" spans="2:33" ht="15" customHeight="1" x14ac:dyDescent="0.5">
      <c r="B32" s="71" t="s">
        <v>233</v>
      </c>
      <c r="C32" s="5"/>
      <c r="D32" s="217"/>
      <c r="E32" s="77">
        <v>-654449</v>
      </c>
      <c r="F32" s="77"/>
      <c r="G32" s="77"/>
      <c r="H32" s="77">
        <v>-205035</v>
      </c>
      <c r="I32" s="77"/>
      <c r="J32" s="77">
        <v>-88400</v>
      </c>
      <c r="K32" s="77"/>
      <c r="L32" s="4"/>
      <c r="M32" s="217"/>
      <c r="N32" s="122"/>
      <c r="O32" s="122"/>
      <c r="P32" s="77"/>
      <c r="Q32" s="115">
        <v>-292500</v>
      </c>
      <c r="R32" s="77">
        <v>-201918</v>
      </c>
      <c r="S32" s="77">
        <v>-160031</v>
      </c>
      <c r="T32" s="77"/>
      <c r="U32" s="115"/>
      <c r="V32" s="77"/>
      <c r="W32" s="77"/>
      <c r="X32" s="390"/>
      <c r="Y32" s="115"/>
      <c r="Z32" s="77"/>
      <c r="AA32" s="77"/>
      <c r="AB32" s="121"/>
      <c r="AC32" s="115">
        <v>-5035</v>
      </c>
      <c r="AD32" s="77">
        <v>-200000</v>
      </c>
      <c r="AE32" s="77"/>
      <c r="AF32" s="77"/>
      <c r="AG32" s="14"/>
    </row>
    <row r="33" spans="2:33" ht="15" customHeight="1" x14ac:dyDescent="0.5">
      <c r="B33" s="71" t="s">
        <v>224</v>
      </c>
      <c r="C33" s="5"/>
      <c r="D33" s="217"/>
      <c r="E33" s="77"/>
      <c r="F33" s="77"/>
      <c r="G33" s="77"/>
      <c r="H33" s="77"/>
      <c r="I33" s="77"/>
      <c r="J33" s="77"/>
      <c r="K33" s="77"/>
      <c r="L33" s="4"/>
      <c r="M33" s="217"/>
      <c r="N33" s="122"/>
      <c r="O33" s="122"/>
      <c r="P33" s="77"/>
      <c r="Q33" s="115"/>
      <c r="R33" s="77"/>
      <c r="S33" s="77"/>
      <c r="T33" s="77"/>
      <c r="U33" s="115"/>
      <c r="V33" s="77"/>
      <c r="W33" s="77"/>
      <c r="X33" s="390"/>
      <c r="Y33" s="115"/>
      <c r="Z33" s="77"/>
      <c r="AA33" s="77"/>
      <c r="AB33" s="121"/>
      <c r="AC33" s="115">
        <v>7610</v>
      </c>
      <c r="AD33" s="77">
        <v>-7610</v>
      </c>
      <c r="AE33" s="77"/>
      <c r="AF33" s="77"/>
      <c r="AG33" s="14"/>
    </row>
    <row r="34" spans="2:33" ht="15" customHeight="1" x14ac:dyDescent="0.5">
      <c r="B34" s="71" t="s">
        <v>175</v>
      </c>
      <c r="C34" s="5"/>
      <c r="D34" s="217">
        <v>600</v>
      </c>
      <c r="E34" s="77">
        <v>1646</v>
      </c>
      <c r="F34" s="77">
        <v>175</v>
      </c>
      <c r="G34" s="77">
        <v>365</v>
      </c>
      <c r="H34" s="77">
        <v>130</v>
      </c>
      <c r="I34" s="77">
        <v>404</v>
      </c>
      <c r="J34" s="77"/>
      <c r="K34" s="77"/>
      <c r="L34" s="4"/>
      <c r="M34" s="217">
        <v>8</v>
      </c>
      <c r="N34" s="122">
        <v>50</v>
      </c>
      <c r="O34" s="122">
        <v>542</v>
      </c>
      <c r="P34" s="77"/>
      <c r="Q34" s="115">
        <v>19</v>
      </c>
      <c r="R34" s="77">
        <v>12</v>
      </c>
      <c r="S34" s="77">
        <v>-1</v>
      </c>
      <c r="T34" s="77">
        <v>1616</v>
      </c>
      <c r="U34" s="115"/>
      <c r="V34" s="77"/>
      <c r="W34" s="77">
        <v>175</v>
      </c>
      <c r="X34" s="390"/>
      <c r="Y34" s="115">
        <v>27</v>
      </c>
      <c r="Z34" s="77">
        <v>130</v>
      </c>
      <c r="AA34" s="77">
        <v>208</v>
      </c>
      <c r="AB34" s="121"/>
      <c r="AC34" s="115">
        <v>10</v>
      </c>
      <c r="AD34" s="77">
        <v>-8</v>
      </c>
      <c r="AE34" s="77">
        <v>128</v>
      </c>
      <c r="AF34" s="77"/>
      <c r="AG34" s="14"/>
    </row>
    <row r="35" spans="2:33" ht="15" customHeight="1" x14ac:dyDescent="0.5">
      <c r="B35" s="71" t="s">
        <v>176</v>
      </c>
      <c r="C35" s="5"/>
      <c r="D35" s="217">
        <v>-19</v>
      </c>
      <c r="E35" s="77">
        <v>-19447</v>
      </c>
      <c r="F35" s="77">
        <v>-280</v>
      </c>
      <c r="G35" s="77">
        <v>-140</v>
      </c>
      <c r="H35" s="77"/>
      <c r="I35" s="77"/>
      <c r="J35" s="77"/>
      <c r="K35" s="77"/>
      <c r="L35" s="4"/>
      <c r="M35" s="217"/>
      <c r="N35" s="122">
        <v>-19</v>
      </c>
      <c r="O35" s="122"/>
      <c r="P35" s="77"/>
      <c r="Q35" s="115"/>
      <c r="R35" s="77"/>
      <c r="S35" s="77">
        <v>-19447</v>
      </c>
      <c r="T35" s="77"/>
      <c r="U35" s="115"/>
      <c r="V35" s="77">
        <v>-280</v>
      </c>
      <c r="W35" s="77"/>
      <c r="X35" s="390"/>
      <c r="Y35" s="115">
        <v>-140</v>
      </c>
      <c r="Z35" s="77"/>
      <c r="AA35" s="77"/>
      <c r="AB35" s="121"/>
      <c r="AC35" s="115"/>
      <c r="AD35" s="77"/>
      <c r="AE35" s="77"/>
      <c r="AF35" s="77"/>
      <c r="AG35" s="14"/>
    </row>
    <row r="36" spans="2:33" ht="15" customHeight="1" x14ac:dyDescent="0.5">
      <c r="B36" s="112" t="s">
        <v>215</v>
      </c>
      <c r="C36" s="5"/>
      <c r="D36" s="217">
        <v>26179</v>
      </c>
      <c r="E36" s="77">
        <v>97611</v>
      </c>
      <c r="F36" s="77">
        <v>-13167</v>
      </c>
      <c r="G36" s="77">
        <v>10326</v>
      </c>
      <c r="H36" s="77">
        <v>13564</v>
      </c>
      <c r="I36" s="77"/>
      <c r="J36" s="77"/>
      <c r="K36" s="77"/>
      <c r="L36" s="4"/>
      <c r="M36" s="217">
        <v>47475</v>
      </c>
      <c r="N36" s="122">
        <v>-30211</v>
      </c>
      <c r="O36" s="122">
        <v>-21105</v>
      </c>
      <c r="P36" s="122">
        <v>30020</v>
      </c>
      <c r="Q36" s="141">
        <v>75770</v>
      </c>
      <c r="R36" s="122">
        <v>-9802</v>
      </c>
      <c r="S36" s="122">
        <v>6915</v>
      </c>
      <c r="T36" s="122">
        <v>24728</v>
      </c>
      <c r="U36" s="141">
        <v>-43131</v>
      </c>
      <c r="V36" s="122">
        <v>-12274</v>
      </c>
      <c r="W36" s="122">
        <v>34409</v>
      </c>
      <c r="X36" s="407">
        <v>7829</v>
      </c>
      <c r="Y36" s="141">
        <v>19512</v>
      </c>
      <c r="Z36" s="122">
        <v>-23675</v>
      </c>
      <c r="AA36" s="122">
        <v>9120</v>
      </c>
      <c r="AB36" s="123">
        <v>5369</v>
      </c>
      <c r="AC36" s="141">
        <v>-78639</v>
      </c>
      <c r="AD36" s="122">
        <v>54825</v>
      </c>
      <c r="AE36" s="122">
        <v>11447</v>
      </c>
      <c r="AF36" s="122">
        <v>25931</v>
      </c>
      <c r="AG36" s="14"/>
    </row>
    <row r="37" spans="2:33" ht="15" customHeight="1" x14ac:dyDescent="0.5">
      <c r="B37" s="71" t="s">
        <v>177</v>
      </c>
      <c r="C37" s="5"/>
      <c r="D37" s="217"/>
      <c r="E37" s="77"/>
      <c r="F37" s="77">
        <v>113930</v>
      </c>
      <c r="G37" s="77"/>
      <c r="H37" s="77">
        <v>75967</v>
      </c>
      <c r="I37" s="77">
        <v>73391</v>
      </c>
      <c r="J37" s="77"/>
      <c r="K37" s="77"/>
      <c r="L37" s="4"/>
      <c r="M37" s="217"/>
      <c r="N37" s="122"/>
      <c r="O37" s="122"/>
      <c r="P37" s="122"/>
      <c r="Q37" s="141"/>
      <c r="R37" s="122"/>
      <c r="S37" s="122"/>
      <c r="T37" s="122"/>
      <c r="U37" s="141"/>
      <c r="V37" s="122"/>
      <c r="W37" s="122">
        <v>14880</v>
      </c>
      <c r="X37" s="407">
        <v>99050</v>
      </c>
      <c r="Y37" s="141">
        <v>0</v>
      </c>
      <c r="Z37" s="122"/>
      <c r="AA37" s="122"/>
      <c r="AB37" s="123"/>
      <c r="AC37" s="141"/>
      <c r="AD37" s="122">
        <v>-2580</v>
      </c>
      <c r="AE37" s="122">
        <v>78547</v>
      </c>
      <c r="AF37" s="122"/>
      <c r="AG37" s="14"/>
    </row>
    <row r="38" spans="2:33" ht="15" customHeight="1" x14ac:dyDescent="0.5">
      <c r="B38" s="332" t="s">
        <v>225</v>
      </c>
      <c r="C38" s="5"/>
      <c r="D38" s="210"/>
      <c r="E38" s="4">
        <v>-118450</v>
      </c>
      <c r="F38" s="4">
        <v>-150000</v>
      </c>
      <c r="G38" s="4"/>
      <c r="H38" s="4"/>
      <c r="I38" s="4"/>
      <c r="J38" s="4"/>
      <c r="K38" s="4"/>
      <c r="L38" s="4"/>
      <c r="M38" s="210"/>
      <c r="N38" s="6"/>
      <c r="O38" s="6"/>
      <c r="P38" s="6"/>
      <c r="Q38" s="342"/>
      <c r="R38" s="6"/>
      <c r="S38" s="6">
        <v>-118450</v>
      </c>
      <c r="T38" s="6"/>
      <c r="U38" s="342"/>
      <c r="V38" s="6">
        <v>-57450</v>
      </c>
      <c r="W38" s="6"/>
      <c r="X38" s="417">
        <v>-92550</v>
      </c>
      <c r="Y38" s="342">
        <v>0</v>
      </c>
      <c r="Z38" s="6"/>
      <c r="AA38" s="6"/>
      <c r="AB38" s="348"/>
      <c r="AC38" s="342"/>
      <c r="AD38" s="6"/>
      <c r="AE38" s="6"/>
      <c r="AF38" s="6"/>
      <c r="AG38" s="14"/>
    </row>
    <row r="39" spans="2:33" ht="15" customHeight="1" thickBot="1" x14ac:dyDescent="0.55000000000000004">
      <c r="B39" s="88" t="s">
        <v>179</v>
      </c>
      <c r="C39" s="5"/>
      <c r="D39" s="612"/>
      <c r="E39" s="156">
        <v>-15098</v>
      </c>
      <c r="F39" s="156">
        <v>-4809</v>
      </c>
      <c r="G39" s="156">
        <v>-9188</v>
      </c>
      <c r="H39" s="156">
        <v>-6608</v>
      </c>
      <c r="I39" s="156"/>
      <c r="J39" s="156"/>
      <c r="K39" s="156"/>
      <c r="L39" s="4"/>
      <c r="M39" s="612"/>
      <c r="N39" s="87"/>
      <c r="O39" s="87"/>
      <c r="P39" s="156"/>
      <c r="Q39" s="540">
        <v>-1</v>
      </c>
      <c r="R39" s="156"/>
      <c r="S39" s="156">
        <v>-2734</v>
      </c>
      <c r="T39" s="156">
        <v>-12363</v>
      </c>
      <c r="U39" s="343"/>
      <c r="V39" s="156">
        <v>-3519</v>
      </c>
      <c r="W39" s="156">
        <v>667</v>
      </c>
      <c r="X39" s="418">
        <v>-1957</v>
      </c>
      <c r="Y39" s="343">
        <v>0</v>
      </c>
      <c r="Z39" s="312">
        <v>-9188</v>
      </c>
      <c r="AA39" s="312"/>
      <c r="AB39" s="349"/>
      <c r="AC39" s="343"/>
      <c r="AD39" s="312">
        <v>-6608</v>
      </c>
      <c r="AE39" s="312"/>
      <c r="AF39" s="156"/>
      <c r="AG39" s="14"/>
    </row>
    <row r="40" spans="2:33" ht="15" customHeight="1" thickBot="1" x14ac:dyDescent="0.55000000000000004">
      <c r="B40" s="66" t="s">
        <v>62</v>
      </c>
      <c r="C40" s="5"/>
      <c r="D40" s="646">
        <v>159822</v>
      </c>
      <c r="E40" s="89">
        <v>557928</v>
      </c>
      <c r="F40" s="89">
        <v>20552</v>
      </c>
      <c r="G40" s="89">
        <v>75774</v>
      </c>
      <c r="H40" s="89">
        <v>175768</v>
      </c>
      <c r="I40" s="89">
        <v>73795</v>
      </c>
      <c r="J40" s="89">
        <v>112135</v>
      </c>
      <c r="K40" s="89">
        <v>25107</v>
      </c>
      <c r="L40" s="8"/>
      <c r="M40" s="646">
        <v>112898</v>
      </c>
      <c r="N40" s="155">
        <v>16119</v>
      </c>
      <c r="O40" s="155">
        <v>785</v>
      </c>
      <c r="P40" s="155">
        <v>30020</v>
      </c>
      <c r="Q40" s="344">
        <v>150117</v>
      </c>
      <c r="R40" s="155">
        <v>-147937</v>
      </c>
      <c r="S40" s="155">
        <v>479820</v>
      </c>
      <c r="T40" s="155">
        <v>75928</v>
      </c>
      <c r="U40" s="344">
        <v>-43131</v>
      </c>
      <c r="V40" s="155">
        <v>-73523</v>
      </c>
      <c r="W40" s="155">
        <v>50130</v>
      </c>
      <c r="X40" s="412">
        <v>87076</v>
      </c>
      <c r="Y40" s="344">
        <v>19523</v>
      </c>
      <c r="Z40" s="155">
        <v>41554</v>
      </c>
      <c r="AA40" s="155">
        <v>9328</v>
      </c>
      <c r="AB40" s="350">
        <v>5369</v>
      </c>
      <c r="AC40" s="344">
        <v>-78304</v>
      </c>
      <c r="AD40" s="155">
        <v>138019</v>
      </c>
      <c r="AE40" s="155">
        <v>90122</v>
      </c>
      <c r="AF40" s="155">
        <v>25931</v>
      </c>
      <c r="AG40" s="14"/>
    </row>
    <row r="41" spans="2:33" ht="15" customHeight="1" x14ac:dyDescent="0.5">
      <c r="B41" s="11" t="s">
        <v>181</v>
      </c>
      <c r="C41" s="5"/>
      <c r="D41" s="647">
        <v>-86463</v>
      </c>
      <c r="E41" s="8">
        <v>83996</v>
      </c>
      <c r="F41" s="8">
        <v>-40432</v>
      </c>
      <c r="G41" s="8">
        <v>-14378</v>
      </c>
      <c r="H41" s="8">
        <v>16472</v>
      </c>
      <c r="I41" s="8">
        <v>6593</v>
      </c>
      <c r="J41" s="8">
        <v>8154</v>
      </c>
      <c r="K41" s="8">
        <v>17222</v>
      </c>
      <c r="L41" s="8"/>
      <c r="M41" s="647">
        <v>2152</v>
      </c>
      <c r="N41" s="9">
        <v>-1292</v>
      </c>
      <c r="O41" s="9">
        <v>-32723</v>
      </c>
      <c r="P41" s="9">
        <v>-54600</v>
      </c>
      <c r="Q41" s="130">
        <v>62558</v>
      </c>
      <c r="R41" s="9">
        <v>23624</v>
      </c>
      <c r="S41" s="9">
        <v>-141</v>
      </c>
      <c r="T41" s="9">
        <v>-2045</v>
      </c>
      <c r="U41" s="130">
        <v>-60912</v>
      </c>
      <c r="V41" s="9">
        <v>-8882</v>
      </c>
      <c r="W41" s="9">
        <v>66170</v>
      </c>
      <c r="X41" s="416">
        <v>-36808</v>
      </c>
      <c r="Y41" s="130">
        <v>20830</v>
      </c>
      <c r="Z41" s="9">
        <v>8414</v>
      </c>
      <c r="AA41" s="9">
        <v>-75299</v>
      </c>
      <c r="AB41" s="128">
        <v>31677</v>
      </c>
      <c r="AC41" s="130">
        <v>-6671</v>
      </c>
      <c r="AD41" s="9">
        <v>33578</v>
      </c>
      <c r="AE41" s="9">
        <v>-5704</v>
      </c>
      <c r="AF41" s="9">
        <v>-4731</v>
      </c>
      <c r="AG41" s="14"/>
    </row>
    <row r="42" spans="2:33" ht="15" customHeight="1" thickBot="1" x14ac:dyDescent="0.55000000000000004">
      <c r="B42" s="65" t="s">
        <v>182</v>
      </c>
      <c r="C42" s="5"/>
      <c r="D42" s="211">
        <v>89570</v>
      </c>
      <c r="E42" s="67">
        <v>5574</v>
      </c>
      <c r="F42" s="67">
        <v>46006</v>
      </c>
      <c r="G42" s="67">
        <v>60384</v>
      </c>
      <c r="H42" s="67">
        <v>43912</v>
      </c>
      <c r="I42" s="67">
        <v>37319</v>
      </c>
      <c r="J42" s="67">
        <v>29165</v>
      </c>
      <c r="K42" s="67">
        <v>11943</v>
      </c>
      <c r="L42" s="4"/>
      <c r="M42" s="211">
        <v>-37217</v>
      </c>
      <c r="N42" s="91">
        <v>2247</v>
      </c>
      <c r="O42" s="91">
        <v>34970</v>
      </c>
      <c r="P42" s="91">
        <v>89570</v>
      </c>
      <c r="Q42" s="129">
        <v>27011</v>
      </c>
      <c r="R42" s="91">
        <v>3387</v>
      </c>
      <c r="S42" s="91">
        <v>3528</v>
      </c>
      <c r="T42" s="91">
        <v>5574</v>
      </c>
      <c r="U42" s="129">
        <v>66486</v>
      </c>
      <c r="V42" s="91">
        <v>75368</v>
      </c>
      <c r="W42" s="91">
        <v>9198</v>
      </c>
      <c r="X42" s="419">
        <v>46006</v>
      </c>
      <c r="Y42" s="129">
        <v>25176</v>
      </c>
      <c r="Z42" s="91">
        <v>16762</v>
      </c>
      <c r="AA42" s="91">
        <v>92061</v>
      </c>
      <c r="AB42" s="104">
        <v>60384</v>
      </c>
      <c r="AC42" s="129">
        <v>67055</v>
      </c>
      <c r="AD42" s="91">
        <v>33477</v>
      </c>
      <c r="AE42" s="91">
        <v>39181</v>
      </c>
      <c r="AF42" s="91">
        <v>43912</v>
      </c>
      <c r="AG42" s="14"/>
    </row>
    <row r="43" spans="2:33" ht="15" customHeight="1" thickBot="1" x14ac:dyDescent="0.55000000000000004">
      <c r="B43" s="66" t="s">
        <v>183</v>
      </c>
      <c r="C43" s="5"/>
      <c r="D43" s="646">
        <v>3107</v>
      </c>
      <c r="E43" s="89">
        <v>89570</v>
      </c>
      <c r="F43" s="89">
        <v>5574</v>
      </c>
      <c r="G43" s="89">
        <v>46006</v>
      </c>
      <c r="H43" s="89">
        <v>60384</v>
      </c>
      <c r="I43" s="89">
        <v>43912</v>
      </c>
      <c r="J43" s="89">
        <v>37319</v>
      </c>
      <c r="K43" s="89">
        <v>29165</v>
      </c>
      <c r="L43" s="8"/>
      <c r="M43" s="646">
        <v>-35065</v>
      </c>
      <c r="N43" s="155">
        <v>955</v>
      </c>
      <c r="O43" s="155">
        <v>2247</v>
      </c>
      <c r="P43" s="155">
        <v>34970</v>
      </c>
      <c r="Q43" s="344">
        <v>89570</v>
      </c>
      <c r="R43" s="155">
        <v>27011</v>
      </c>
      <c r="S43" s="155">
        <v>3387</v>
      </c>
      <c r="T43" s="155">
        <v>3528</v>
      </c>
      <c r="U43" s="344">
        <v>5574</v>
      </c>
      <c r="V43" s="155">
        <v>66486</v>
      </c>
      <c r="W43" s="155">
        <v>75368</v>
      </c>
      <c r="X43" s="412">
        <v>9198</v>
      </c>
      <c r="Y43" s="344">
        <v>46006</v>
      </c>
      <c r="Z43" s="155">
        <v>25176</v>
      </c>
      <c r="AA43" s="155">
        <v>16762</v>
      </c>
      <c r="AB43" s="350">
        <v>92061</v>
      </c>
      <c r="AC43" s="344">
        <v>60384</v>
      </c>
      <c r="AD43" s="155">
        <v>67055</v>
      </c>
      <c r="AE43" s="155">
        <v>33477</v>
      </c>
      <c r="AF43" s="155">
        <v>39181</v>
      </c>
      <c r="AG43" s="14"/>
    </row>
    <row r="44" spans="2:33" ht="15" customHeight="1" x14ac:dyDescent="0.5">
      <c r="B44" s="73" t="s">
        <v>127</v>
      </c>
      <c r="C44" s="5"/>
      <c r="D44" s="217">
        <v>3083</v>
      </c>
      <c r="E44" s="77">
        <v>89545</v>
      </c>
      <c r="F44" s="77">
        <v>5542</v>
      </c>
      <c r="G44" s="77">
        <v>46006</v>
      </c>
      <c r="H44" s="77">
        <v>59288</v>
      </c>
      <c r="I44" s="77">
        <v>32530</v>
      </c>
      <c r="J44" s="77">
        <v>21564</v>
      </c>
      <c r="K44" s="77">
        <v>24369</v>
      </c>
      <c r="L44" s="4"/>
      <c r="M44" s="217">
        <v>-35014</v>
      </c>
      <c r="N44" s="122">
        <v>930</v>
      </c>
      <c r="O44" s="122">
        <v>2222</v>
      </c>
      <c r="P44" s="122">
        <v>34945</v>
      </c>
      <c r="Q44" s="141">
        <v>89545</v>
      </c>
      <c r="R44" s="122">
        <v>26986</v>
      </c>
      <c r="S44" s="122">
        <v>3362</v>
      </c>
      <c r="T44" s="122">
        <v>3496</v>
      </c>
      <c r="U44" s="141">
        <v>5542</v>
      </c>
      <c r="V44" s="122">
        <v>66462</v>
      </c>
      <c r="W44" s="122">
        <v>75343</v>
      </c>
      <c r="X44" s="407">
        <v>9198</v>
      </c>
      <c r="Y44" s="141">
        <v>46006</v>
      </c>
      <c r="Z44" s="122">
        <v>25169</v>
      </c>
      <c r="AA44" s="122">
        <v>16755</v>
      </c>
      <c r="AB44" s="123">
        <v>92054</v>
      </c>
      <c r="AC44" s="141">
        <v>59288</v>
      </c>
      <c r="AD44" s="122">
        <v>65959</v>
      </c>
      <c r="AE44" s="122">
        <v>24207</v>
      </c>
      <c r="AF44" s="122">
        <v>21949</v>
      </c>
      <c r="AG44" s="14"/>
    </row>
    <row r="45" spans="2:33" ht="15" customHeight="1" thickBot="1" x14ac:dyDescent="0.55000000000000004">
      <c r="B45" s="88" t="s">
        <v>128</v>
      </c>
      <c r="C45" s="5"/>
      <c r="D45" s="612">
        <v>24</v>
      </c>
      <c r="E45" s="156">
        <v>25</v>
      </c>
      <c r="F45" s="156">
        <v>32</v>
      </c>
      <c r="G45" s="156"/>
      <c r="H45" s="156">
        <v>1096</v>
      </c>
      <c r="I45" s="156">
        <v>11382</v>
      </c>
      <c r="J45" s="156">
        <v>15755</v>
      </c>
      <c r="K45" s="156">
        <v>4796</v>
      </c>
      <c r="L45" s="4"/>
      <c r="M45" s="612">
        <v>-51</v>
      </c>
      <c r="N45" s="87">
        <v>25</v>
      </c>
      <c r="O45" s="87">
        <v>25</v>
      </c>
      <c r="P45" s="87">
        <v>25</v>
      </c>
      <c r="Q45" s="341">
        <v>25</v>
      </c>
      <c r="R45" s="87">
        <v>25</v>
      </c>
      <c r="S45" s="87">
        <v>25</v>
      </c>
      <c r="T45" s="87">
        <v>32</v>
      </c>
      <c r="U45" s="341">
        <v>32</v>
      </c>
      <c r="V45" s="87">
        <v>25</v>
      </c>
      <c r="W45" s="87">
        <v>25</v>
      </c>
      <c r="X45" s="409"/>
      <c r="Y45" s="341"/>
      <c r="Z45" s="87">
        <v>7</v>
      </c>
      <c r="AA45" s="87">
        <v>7</v>
      </c>
      <c r="AB45" s="347">
        <v>7</v>
      </c>
      <c r="AC45" s="341">
        <v>1096</v>
      </c>
      <c r="AD45" s="87">
        <v>1096</v>
      </c>
      <c r="AE45" s="87">
        <v>9270</v>
      </c>
      <c r="AF45" s="87">
        <v>17232</v>
      </c>
      <c r="AG45" s="14"/>
    </row>
    <row r="46" spans="2:33" ht="15" customHeight="1" thickBot="1" x14ac:dyDescent="0.55000000000000004">
      <c r="B46" s="66" t="s">
        <v>183</v>
      </c>
      <c r="C46" s="5"/>
      <c r="D46" s="646">
        <v>3107</v>
      </c>
      <c r="E46" s="89">
        <v>89570</v>
      </c>
      <c r="F46" s="89">
        <v>5574</v>
      </c>
      <c r="G46" s="89">
        <v>46006</v>
      </c>
      <c r="H46" s="89">
        <v>60384</v>
      </c>
      <c r="I46" s="89">
        <v>43912</v>
      </c>
      <c r="J46" s="89">
        <v>37319</v>
      </c>
      <c r="K46" s="89">
        <v>29165</v>
      </c>
      <c r="L46" s="8"/>
      <c r="M46" s="646">
        <v>-35065</v>
      </c>
      <c r="N46" s="155">
        <v>955</v>
      </c>
      <c r="O46" s="155">
        <v>2247</v>
      </c>
      <c r="P46" s="155">
        <v>34970</v>
      </c>
      <c r="Q46" s="344">
        <v>89570</v>
      </c>
      <c r="R46" s="155">
        <v>27011</v>
      </c>
      <c r="S46" s="155">
        <v>3387</v>
      </c>
      <c r="T46" s="155">
        <v>3528</v>
      </c>
      <c r="U46" s="344">
        <v>5574</v>
      </c>
      <c r="V46" s="155">
        <v>66487</v>
      </c>
      <c r="W46" s="155">
        <v>75368</v>
      </c>
      <c r="X46" s="412">
        <v>9198</v>
      </c>
      <c r="Y46" s="344">
        <v>46006</v>
      </c>
      <c r="Z46" s="155">
        <v>25176</v>
      </c>
      <c r="AA46" s="155">
        <v>16762</v>
      </c>
      <c r="AB46" s="350">
        <v>92061</v>
      </c>
      <c r="AC46" s="344">
        <v>60384</v>
      </c>
      <c r="AD46" s="155">
        <v>67055</v>
      </c>
      <c r="AE46" s="155">
        <v>33477</v>
      </c>
      <c r="AF46" s="155">
        <v>39181</v>
      </c>
      <c r="AG46" s="14"/>
    </row>
    <row r="47" spans="2:33" x14ac:dyDescent="0.5">
      <c r="N47" s="595"/>
      <c r="O47" s="595"/>
      <c r="P47" s="595"/>
      <c r="R47" s="595"/>
      <c r="S47" s="595"/>
      <c r="T47" s="595"/>
    </row>
    <row r="48" spans="2:33" ht="15" customHeight="1" x14ac:dyDescent="0.5">
      <c r="B48" s="7"/>
    </row>
    <row r="49" spans="4:33 16384:16384" ht="15" customHeight="1" x14ac:dyDescent="0.5">
      <c r="D49" s="14"/>
      <c r="E49" s="14"/>
      <c r="F49" s="14"/>
      <c r="G49" s="59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XFD49" s="14"/>
    </row>
    <row r="50" spans="4:33 16384:16384" ht="15" customHeight="1" x14ac:dyDescent="0.5"/>
  </sheetData>
  <hyperlinks>
    <hyperlink ref="A1" location="'Table of Contents (Hyperlinks)'!A1" display="Home" xr:uid="{D69B3DEE-2EC7-43E5-A589-DBAECB23A04A}"/>
  </hyperlink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54C-87E0-4625-90D4-45B3005474D6}">
  <sheetPr codeName="Sheet13">
    <tabColor rgb="FFCCE7E5"/>
  </sheetPr>
  <dimension ref="A1:AM12"/>
  <sheetViews>
    <sheetView zoomScaleNormal="100" workbookViewId="0">
      <selection activeCell="Q19" sqref="Q19"/>
    </sheetView>
  </sheetViews>
  <sheetFormatPr defaultColWidth="9" defaultRowHeight="15.5" outlineLevelCol="1" x14ac:dyDescent="0.5"/>
  <cols>
    <col min="1" max="1" width="9" style="1"/>
    <col min="2" max="2" width="32.4140625" style="1" customWidth="1"/>
    <col min="3" max="3" width="2" style="1" customWidth="1"/>
    <col min="4" max="7" width="8.9140625" style="1" customWidth="1"/>
    <col min="8" max="8" width="2" style="1" customWidth="1"/>
    <col min="9" max="12" width="8.9140625" style="1" customWidth="1"/>
    <col min="13" max="13" width="2" style="1" customWidth="1"/>
    <col min="14" max="17" width="8.9140625" style="1" customWidth="1"/>
    <col min="18" max="18" width="2" style="1" customWidth="1"/>
    <col min="19" max="22" width="8.9140625" style="1" customWidth="1"/>
    <col min="23" max="23" width="2" style="1" customWidth="1"/>
    <col min="24" max="26" width="8.9140625" style="1" customWidth="1"/>
    <col min="27" max="27" width="2" style="1" customWidth="1"/>
    <col min="28" max="30" width="8.9140625" style="1" hidden="1" customWidth="1" outlineLevel="1"/>
    <col min="31" max="31" width="2" style="1" hidden="1" customWidth="1" outlineLevel="1"/>
    <col min="32" max="34" width="8.9140625" style="1" hidden="1" customWidth="1" outlineLevel="1"/>
    <col min="35" max="35" width="2" style="1" hidden="1" customWidth="1" outlineLevel="1"/>
    <col min="36" max="38" width="8.9140625" style="1" hidden="1" customWidth="1" outlineLevel="1"/>
    <col min="39" max="39" width="9" style="1" collapsed="1"/>
    <col min="40" max="16384" width="9" style="1"/>
  </cols>
  <sheetData>
    <row r="1" spans="1:38" x14ac:dyDescent="0.5">
      <c r="A1" s="159" t="s">
        <v>24</v>
      </c>
    </row>
    <row r="3" spans="1:38" ht="22.5" x14ac:dyDescent="0.7">
      <c r="B3" s="13" t="s">
        <v>20</v>
      </c>
    </row>
    <row r="5" spans="1:38" ht="16" thickBot="1" x14ac:dyDescent="0.55000000000000004">
      <c r="B5" s="5"/>
      <c r="C5" s="5"/>
      <c r="D5" s="707">
        <v>2025</v>
      </c>
      <c r="E5" s="707"/>
      <c r="F5" s="707"/>
      <c r="G5" s="707"/>
      <c r="H5" s="5"/>
      <c r="I5" s="707">
        <v>2024</v>
      </c>
      <c r="J5" s="707"/>
      <c r="K5" s="707"/>
      <c r="L5" s="707"/>
      <c r="M5" s="5"/>
      <c r="N5" s="707">
        <v>2023</v>
      </c>
      <c r="O5" s="707"/>
      <c r="P5" s="707"/>
      <c r="Q5" s="707"/>
      <c r="R5" s="5"/>
      <c r="S5" s="707">
        <v>2022</v>
      </c>
      <c r="T5" s="707"/>
      <c r="U5" s="707"/>
      <c r="V5" s="707"/>
      <c r="W5" s="5"/>
      <c r="X5" s="707">
        <v>2021</v>
      </c>
      <c r="Y5" s="707"/>
      <c r="Z5" s="707"/>
      <c r="AA5" s="273"/>
      <c r="AB5" s="707">
        <v>2020</v>
      </c>
      <c r="AC5" s="707"/>
      <c r="AD5" s="707"/>
      <c r="AE5" s="5"/>
      <c r="AF5" s="707">
        <v>2019</v>
      </c>
      <c r="AG5" s="707"/>
      <c r="AH5" s="707"/>
      <c r="AJ5" s="707" t="s">
        <v>28</v>
      </c>
      <c r="AK5" s="707"/>
      <c r="AL5" s="707"/>
    </row>
    <row r="6" spans="1:38" ht="16" thickBot="1" x14ac:dyDescent="0.55000000000000004">
      <c r="B6" s="63" t="s">
        <v>27</v>
      </c>
      <c r="C6" s="5"/>
      <c r="D6" s="289" t="s">
        <v>31</v>
      </c>
      <c r="E6" s="290" t="s">
        <v>32</v>
      </c>
      <c r="F6" s="290" t="s">
        <v>226</v>
      </c>
      <c r="G6" s="296" t="s">
        <v>191</v>
      </c>
      <c r="H6" s="5"/>
      <c r="I6" s="289" t="s">
        <v>31</v>
      </c>
      <c r="J6" s="290" t="s">
        <v>32</v>
      </c>
      <c r="K6" s="290" t="s">
        <v>226</v>
      </c>
      <c r="L6" s="296" t="s">
        <v>191</v>
      </c>
      <c r="M6" s="5"/>
      <c r="N6" s="289" t="s">
        <v>31</v>
      </c>
      <c r="O6" s="290" t="s">
        <v>32</v>
      </c>
      <c r="P6" s="290" t="s">
        <v>226</v>
      </c>
      <c r="Q6" s="296" t="s">
        <v>191</v>
      </c>
      <c r="R6" s="5"/>
      <c r="S6" s="289" t="s">
        <v>31</v>
      </c>
      <c r="T6" s="290" t="s">
        <v>32</v>
      </c>
      <c r="U6" s="290" t="s">
        <v>226</v>
      </c>
      <c r="V6" s="296" t="s">
        <v>191</v>
      </c>
      <c r="W6" s="5"/>
      <c r="X6" s="289" t="s">
        <v>31</v>
      </c>
      <c r="Y6" s="290" t="s">
        <v>32</v>
      </c>
      <c r="Z6" s="296" t="s">
        <v>191</v>
      </c>
      <c r="AA6" s="11"/>
      <c r="AB6" s="289" t="s">
        <v>31</v>
      </c>
      <c r="AC6" s="290" t="s">
        <v>32</v>
      </c>
      <c r="AD6" s="296" t="s">
        <v>191</v>
      </c>
      <c r="AE6" s="5"/>
      <c r="AF6" s="289" t="s">
        <v>31</v>
      </c>
      <c r="AG6" s="290" t="s">
        <v>32</v>
      </c>
      <c r="AH6" s="296" t="s">
        <v>191</v>
      </c>
      <c r="AJ6" s="289" t="s">
        <v>31</v>
      </c>
      <c r="AK6" s="290" t="s">
        <v>32</v>
      </c>
      <c r="AL6" s="296" t="s">
        <v>191</v>
      </c>
    </row>
    <row r="7" spans="1:38" x14ac:dyDescent="0.5">
      <c r="B7" s="71" t="s">
        <v>30</v>
      </c>
      <c r="C7" s="5"/>
      <c r="D7" s="277">
        <v>422</v>
      </c>
      <c r="E7" s="277"/>
      <c r="F7" s="277"/>
      <c r="G7" s="283">
        <v>422</v>
      </c>
      <c r="H7" s="5"/>
      <c r="I7" s="277">
        <v>747</v>
      </c>
      <c r="J7" s="277">
        <v>205</v>
      </c>
      <c r="K7" s="277"/>
      <c r="L7" s="283">
        <v>952</v>
      </c>
      <c r="M7" s="5"/>
      <c r="N7" s="277">
        <v>15324</v>
      </c>
      <c r="O7" s="277">
        <v>17182</v>
      </c>
      <c r="P7" s="277"/>
      <c r="Q7" s="283">
        <v>32506</v>
      </c>
      <c r="R7" s="5"/>
      <c r="S7" s="277">
        <v>8893</v>
      </c>
      <c r="T7" s="277">
        <v>172044</v>
      </c>
      <c r="U7" s="277"/>
      <c r="V7" s="283">
        <v>180937</v>
      </c>
      <c r="W7" s="4"/>
      <c r="X7" s="277">
        <v>103353</v>
      </c>
      <c r="Y7" s="277"/>
      <c r="Z7" s="283">
        <v>103353</v>
      </c>
      <c r="AA7" s="4"/>
      <c r="AB7" s="277">
        <v>113</v>
      </c>
      <c r="AC7" s="277">
        <v>166</v>
      </c>
      <c r="AD7" s="283">
        <v>279</v>
      </c>
      <c r="AE7" s="4"/>
      <c r="AF7" s="277">
        <v>146659</v>
      </c>
      <c r="AG7" s="277">
        <v>-168</v>
      </c>
      <c r="AH7" s="283">
        <v>146491</v>
      </c>
      <c r="AI7" s="14"/>
      <c r="AJ7" s="277">
        <v>6493</v>
      </c>
      <c r="AK7" s="277">
        <v>54534</v>
      </c>
      <c r="AL7" s="283">
        <v>61027</v>
      </c>
    </row>
    <row r="8" spans="1:38" x14ac:dyDescent="0.5">
      <c r="B8" s="71" t="s">
        <v>209</v>
      </c>
      <c r="C8" s="5"/>
      <c r="D8" s="281">
        <v>8432</v>
      </c>
      <c r="E8" s="281">
        <v>77874</v>
      </c>
      <c r="F8" s="281">
        <v>4146</v>
      </c>
      <c r="G8" s="287">
        <v>90452</v>
      </c>
      <c r="H8" s="5"/>
      <c r="I8" s="281">
        <v>7028</v>
      </c>
      <c r="J8" s="281">
        <v>36940</v>
      </c>
      <c r="K8" s="281">
        <v>2012</v>
      </c>
      <c r="L8" s="287">
        <v>45980</v>
      </c>
      <c r="M8" s="5"/>
      <c r="N8" s="281">
        <v>24490</v>
      </c>
      <c r="O8" s="281">
        <v>45444</v>
      </c>
      <c r="P8" s="281">
        <v>2463</v>
      </c>
      <c r="Q8" s="287">
        <v>72397</v>
      </c>
      <c r="R8" s="5"/>
      <c r="S8" s="281">
        <v>12802</v>
      </c>
      <c r="T8" s="281">
        <v>28224</v>
      </c>
      <c r="U8" s="281"/>
      <c r="V8" s="287">
        <v>41026</v>
      </c>
      <c r="W8" s="4"/>
      <c r="X8" s="281">
        <v>15438</v>
      </c>
      <c r="Y8" s="281">
        <v>17038</v>
      </c>
      <c r="Z8" s="287">
        <v>32476</v>
      </c>
      <c r="AA8" s="4"/>
      <c r="AB8" s="281">
        <v>7969</v>
      </c>
      <c r="AC8" s="281">
        <v>2546</v>
      </c>
      <c r="AD8" s="287">
        <v>10515</v>
      </c>
      <c r="AE8" s="4"/>
      <c r="AF8" s="281"/>
      <c r="AG8" s="281"/>
      <c r="AH8" s="287"/>
      <c r="AI8" s="14"/>
      <c r="AJ8" s="281"/>
      <c r="AK8" s="281"/>
      <c r="AL8" s="287"/>
    </row>
    <row r="9" spans="1:38" ht="16" thickBot="1" x14ac:dyDescent="0.55000000000000004">
      <c r="B9" s="5" t="s">
        <v>35</v>
      </c>
      <c r="C9" s="5"/>
      <c r="D9" s="278">
        <v>3415</v>
      </c>
      <c r="E9" s="278">
        <v>5473</v>
      </c>
      <c r="F9" s="278">
        <v>378</v>
      </c>
      <c r="G9" s="284">
        <v>9266</v>
      </c>
      <c r="H9" s="5"/>
      <c r="I9" s="278">
        <v>2694</v>
      </c>
      <c r="J9" s="278">
        <v>4760</v>
      </c>
      <c r="K9" s="278">
        <v>384</v>
      </c>
      <c r="L9" s="284">
        <v>7838</v>
      </c>
      <c r="M9" s="5"/>
      <c r="N9" s="278">
        <v>3337</v>
      </c>
      <c r="O9" s="278">
        <v>4754</v>
      </c>
      <c r="P9" s="278">
        <v>189</v>
      </c>
      <c r="Q9" s="284">
        <v>8280</v>
      </c>
      <c r="R9" s="5"/>
      <c r="S9" s="278">
        <v>3882</v>
      </c>
      <c r="T9" s="278">
        <v>3557</v>
      </c>
      <c r="U9" s="278">
        <v>56</v>
      </c>
      <c r="V9" s="284">
        <v>7495</v>
      </c>
      <c r="W9" s="4"/>
      <c r="X9" s="278">
        <v>2377</v>
      </c>
      <c r="Y9" s="278">
        <v>2716</v>
      </c>
      <c r="Z9" s="284">
        <v>5093</v>
      </c>
      <c r="AA9" s="4"/>
      <c r="AB9" s="278">
        <v>2210</v>
      </c>
      <c r="AC9" s="278">
        <v>1951</v>
      </c>
      <c r="AD9" s="284">
        <v>4161</v>
      </c>
      <c r="AE9" s="4"/>
      <c r="AF9" s="278">
        <v>2968</v>
      </c>
      <c r="AG9" s="278">
        <v>1008</v>
      </c>
      <c r="AH9" s="284">
        <v>3976</v>
      </c>
      <c r="AI9" s="14"/>
      <c r="AJ9" s="278">
        <v>2786</v>
      </c>
      <c r="AK9" s="278">
        <v>985</v>
      </c>
      <c r="AL9" s="284">
        <v>3771</v>
      </c>
    </row>
    <row r="10" spans="1:38" ht="16" thickBot="1" x14ac:dyDescent="0.55000000000000004">
      <c r="B10" s="66" t="s">
        <v>29</v>
      </c>
      <c r="C10" s="5"/>
      <c r="D10" s="279">
        <v>12269</v>
      </c>
      <c r="E10" s="279">
        <v>83347</v>
      </c>
      <c r="F10" s="279">
        <v>4524</v>
      </c>
      <c r="G10" s="285">
        <v>100140</v>
      </c>
      <c r="H10" s="5"/>
      <c r="I10" s="279">
        <v>10469</v>
      </c>
      <c r="J10" s="279">
        <v>41905</v>
      </c>
      <c r="K10" s="279">
        <v>2396</v>
      </c>
      <c r="L10" s="285">
        <v>54770</v>
      </c>
      <c r="M10" s="5"/>
      <c r="N10" s="279">
        <v>43151</v>
      </c>
      <c r="O10" s="279">
        <v>67380</v>
      </c>
      <c r="P10" s="279">
        <v>2652</v>
      </c>
      <c r="Q10" s="285">
        <v>113183</v>
      </c>
      <c r="R10" s="5"/>
      <c r="S10" s="279">
        <v>25577</v>
      </c>
      <c r="T10" s="279">
        <v>203825</v>
      </c>
      <c r="U10" s="279">
        <v>56</v>
      </c>
      <c r="V10" s="285">
        <v>229458</v>
      </c>
      <c r="W10" s="4"/>
      <c r="X10" s="279">
        <v>121168</v>
      </c>
      <c r="Y10" s="279">
        <v>19754</v>
      </c>
      <c r="Z10" s="285">
        <v>140922</v>
      </c>
      <c r="AA10" s="8"/>
      <c r="AB10" s="279">
        <v>10292</v>
      </c>
      <c r="AC10" s="279">
        <v>4663</v>
      </c>
      <c r="AD10" s="285">
        <v>14955</v>
      </c>
      <c r="AE10" s="4"/>
      <c r="AF10" s="279">
        <v>149627</v>
      </c>
      <c r="AG10" s="279">
        <v>840</v>
      </c>
      <c r="AH10" s="285">
        <v>150467</v>
      </c>
      <c r="AI10" s="14"/>
      <c r="AJ10" s="279">
        <v>9279</v>
      </c>
      <c r="AK10" s="279">
        <v>55519</v>
      </c>
      <c r="AL10" s="285">
        <v>64798</v>
      </c>
    </row>
    <row r="11" spans="1:38" x14ac:dyDescent="0.5">
      <c r="B11" s="5"/>
      <c r="E11" s="14"/>
      <c r="G11" s="14"/>
      <c r="J11" s="14"/>
      <c r="L11" s="14"/>
      <c r="N11" s="14"/>
      <c r="Q11" s="14"/>
      <c r="S11" s="274"/>
      <c r="T11" s="5"/>
      <c r="U11" s="5"/>
      <c r="V11" s="5"/>
      <c r="X11" s="274"/>
      <c r="Y11" s="5"/>
      <c r="Z11" s="5"/>
      <c r="AB11" s="274"/>
      <c r="AC11" s="5"/>
      <c r="AD11" s="5"/>
      <c r="AF11" s="274"/>
      <c r="AG11" s="5"/>
      <c r="AH11" s="5"/>
      <c r="AJ11" s="274"/>
      <c r="AK11" s="5"/>
      <c r="AL11" s="5"/>
    </row>
    <row r="12" spans="1:38" x14ac:dyDescent="0.5">
      <c r="G12" s="14"/>
      <c r="L12" s="14"/>
    </row>
  </sheetData>
  <mergeCells count="8">
    <mergeCell ref="D5:G5"/>
    <mergeCell ref="I5:L5"/>
    <mergeCell ref="AJ5:AL5"/>
    <mergeCell ref="N5:Q5"/>
    <mergeCell ref="S5:V5"/>
    <mergeCell ref="X5:Z5"/>
    <mergeCell ref="AB5:AD5"/>
    <mergeCell ref="AF5:AH5"/>
  </mergeCells>
  <hyperlinks>
    <hyperlink ref="A1" location="'Table of Contents (Hyperlinks)'!A1" display="Home" xr:uid="{E730A133-CE83-411A-94EC-5CB26F73F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7A13-31A4-49C2-BC1F-4C6915204F73}">
  <sheetPr codeName="Sheet3"/>
  <dimension ref="A1:BI66"/>
  <sheetViews>
    <sheetView topLeftCell="B1" zoomScale="93" zoomScaleNormal="85" workbookViewId="0">
      <selection activeCell="N63" sqref="N63"/>
    </sheetView>
  </sheetViews>
  <sheetFormatPr defaultColWidth="9" defaultRowHeight="15.5" outlineLevelRow="2" outlineLevelCol="1" x14ac:dyDescent="0.5"/>
  <cols>
    <col min="1" max="1" width="5.58203125" style="1" bestFit="1" customWidth="1"/>
    <col min="2" max="2" width="56" style="1" customWidth="1"/>
    <col min="3" max="3" width="5.4140625" style="1" customWidth="1"/>
    <col min="4" max="8" width="10.4140625" style="1" customWidth="1"/>
    <col min="9" max="10" width="9.08203125" style="1" hidden="1" customWidth="1" outlineLevel="1"/>
    <col min="11" max="11" width="9.4140625" style="1" hidden="1" customWidth="1" outlineLevel="1"/>
    <col min="12" max="12" width="5.4140625" style="1" customWidth="1" collapsed="1"/>
    <col min="13" max="24" width="10.4140625" style="1" customWidth="1"/>
    <col min="25" max="30" width="10.4140625" style="1" hidden="1" customWidth="1" outlineLevel="1"/>
    <col min="31" max="31" width="5.4140625" style="1" customWidth="1" collapsed="1"/>
    <col min="32" max="35" width="9" style="1" customWidth="1"/>
    <col min="36" max="36" width="9" style="1"/>
    <col min="37" max="37" width="0" style="1" hidden="1" customWidth="1" outlineLevel="1"/>
    <col min="38" max="39" width="9" style="1" hidden="1" customWidth="1" outlineLevel="1"/>
    <col min="40" max="40" width="9" style="1" collapsed="1"/>
    <col min="41" max="41" width="9" style="1"/>
    <col min="42" max="42" width="10.4140625" style="1" bestFit="1" customWidth="1"/>
    <col min="43" max="43" width="11.58203125" style="1" bestFit="1" customWidth="1"/>
    <col min="44" max="16384" width="9" style="1"/>
  </cols>
  <sheetData>
    <row r="1" spans="1:61" x14ac:dyDescent="0.5">
      <c r="A1" s="159" t="s">
        <v>24</v>
      </c>
    </row>
    <row r="3" spans="1:61" ht="22.5" x14ac:dyDescent="0.7">
      <c r="B3" s="13" t="s">
        <v>25</v>
      </c>
    </row>
    <row r="4" spans="1:61" ht="15.75" customHeight="1" x14ac:dyDescent="0.7">
      <c r="B4" s="13"/>
    </row>
    <row r="5" spans="1:61" x14ac:dyDescent="0.5">
      <c r="D5" s="679" t="s">
        <v>8</v>
      </c>
      <c r="E5" s="679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  <c r="R5" s="679"/>
      <c r="S5" s="679"/>
      <c r="T5" s="679"/>
      <c r="U5" s="679"/>
      <c r="V5" s="679"/>
      <c r="W5" s="679"/>
      <c r="X5" s="679"/>
      <c r="Y5" s="679"/>
      <c r="Z5" s="679"/>
      <c r="AA5" s="679"/>
      <c r="AB5" s="679"/>
      <c r="AC5" s="679"/>
      <c r="AD5" s="679"/>
      <c r="AF5" s="679" t="s">
        <v>21</v>
      </c>
      <c r="AG5" s="679"/>
      <c r="AH5" s="679"/>
      <c r="AI5" s="679"/>
      <c r="AJ5" s="679"/>
      <c r="AK5" s="679"/>
      <c r="AL5" s="679"/>
      <c r="AM5"/>
    </row>
    <row r="6" spans="1:61" x14ac:dyDescent="0.5">
      <c r="B6" s="5"/>
      <c r="C6" s="5"/>
      <c r="D6" s="62" t="s">
        <v>26</v>
      </c>
      <c r="E6" s="62" t="s">
        <v>26</v>
      </c>
      <c r="F6" s="62" t="s">
        <v>26</v>
      </c>
      <c r="G6" s="62" t="s">
        <v>26</v>
      </c>
      <c r="H6" s="62" t="s">
        <v>26</v>
      </c>
      <c r="I6" s="62" t="s">
        <v>26</v>
      </c>
      <c r="J6" s="62" t="s">
        <v>26</v>
      </c>
      <c r="K6" s="62" t="s">
        <v>26</v>
      </c>
      <c r="L6" s="62"/>
      <c r="M6" s="62" t="s">
        <v>9</v>
      </c>
      <c r="N6" s="62" t="s">
        <v>12</v>
      </c>
      <c r="O6" s="62" t="s">
        <v>14</v>
      </c>
      <c r="P6" s="62" t="s">
        <v>17</v>
      </c>
      <c r="Q6" s="62" t="s">
        <v>9</v>
      </c>
      <c r="R6" s="62" t="s">
        <v>12</v>
      </c>
      <c r="S6" s="62" t="s">
        <v>14</v>
      </c>
      <c r="T6" s="62" t="s">
        <v>17</v>
      </c>
      <c r="U6" s="62" t="s">
        <v>9</v>
      </c>
      <c r="V6" s="62" t="s">
        <v>12</v>
      </c>
      <c r="W6" s="62" t="s">
        <v>14</v>
      </c>
      <c r="X6" s="62" t="s">
        <v>17</v>
      </c>
      <c r="Y6" s="62" t="s">
        <v>9</v>
      </c>
      <c r="Z6" s="62" t="s">
        <v>12</v>
      </c>
      <c r="AA6" s="62" t="s">
        <v>14</v>
      </c>
      <c r="AB6" s="62" t="s">
        <v>17</v>
      </c>
      <c r="AC6" s="62" t="s">
        <v>9</v>
      </c>
      <c r="AD6" s="62" t="s">
        <v>12</v>
      </c>
      <c r="AF6" s="62" t="s">
        <v>26</v>
      </c>
      <c r="AG6" s="62" t="s">
        <v>26</v>
      </c>
      <c r="AH6" s="62" t="s">
        <v>26</v>
      </c>
      <c r="AI6" s="62" t="s">
        <v>26</v>
      </c>
      <c r="AJ6" s="62" t="s">
        <v>26</v>
      </c>
      <c r="AK6" s="62" t="s">
        <v>26</v>
      </c>
      <c r="AL6" s="62" t="s">
        <v>26</v>
      </c>
      <c r="AM6" s="62" t="s">
        <v>26</v>
      </c>
    </row>
    <row r="7" spans="1:61" ht="16" thickBot="1" x14ac:dyDescent="0.55000000000000004">
      <c r="B7" s="63" t="s">
        <v>27</v>
      </c>
      <c r="C7" s="5"/>
      <c r="D7" s="63">
        <v>2025</v>
      </c>
      <c r="E7" s="63">
        <v>2024</v>
      </c>
      <c r="F7" s="63">
        <v>2023</v>
      </c>
      <c r="G7" s="63">
        <v>2022</v>
      </c>
      <c r="H7" s="63">
        <v>2021</v>
      </c>
      <c r="I7" s="63">
        <v>2020</v>
      </c>
      <c r="J7" s="64">
        <v>2019</v>
      </c>
      <c r="K7" s="64" t="s">
        <v>28</v>
      </c>
      <c r="L7" s="62"/>
      <c r="M7" s="63">
        <v>2025</v>
      </c>
      <c r="N7" s="63">
        <v>2025</v>
      </c>
      <c r="O7" s="63">
        <v>2025</v>
      </c>
      <c r="P7" s="557">
        <v>2025</v>
      </c>
      <c r="Q7" s="63">
        <v>2024</v>
      </c>
      <c r="R7" s="63">
        <v>2024</v>
      </c>
      <c r="S7" s="63">
        <v>2024</v>
      </c>
      <c r="T7" s="557">
        <v>2024</v>
      </c>
      <c r="U7" s="63">
        <v>2023</v>
      </c>
      <c r="V7" s="63">
        <v>2023</v>
      </c>
      <c r="W7" s="63">
        <v>2023</v>
      </c>
      <c r="X7" s="557">
        <v>2023</v>
      </c>
      <c r="Y7" s="63">
        <v>2022</v>
      </c>
      <c r="Z7" s="63">
        <v>2022</v>
      </c>
      <c r="AA7" s="63">
        <v>2022</v>
      </c>
      <c r="AB7" s="557">
        <v>2022</v>
      </c>
      <c r="AC7" s="63">
        <v>2021</v>
      </c>
      <c r="AD7" s="63">
        <v>2021</v>
      </c>
      <c r="AF7" s="63">
        <v>2025</v>
      </c>
      <c r="AG7" s="63">
        <v>2024</v>
      </c>
      <c r="AH7" s="63">
        <v>2023</v>
      </c>
      <c r="AI7" s="63">
        <v>2022</v>
      </c>
      <c r="AJ7" s="63">
        <v>2021</v>
      </c>
      <c r="AK7" s="63">
        <v>2020</v>
      </c>
      <c r="AL7" s="64">
        <v>2019</v>
      </c>
      <c r="AM7" s="64" t="s">
        <v>28</v>
      </c>
    </row>
    <row r="8" spans="1:61" x14ac:dyDescent="0.5">
      <c r="B8" s="70" t="s">
        <v>29</v>
      </c>
      <c r="D8" s="213">
        <v>766088</v>
      </c>
      <c r="E8" s="510">
        <v>416337</v>
      </c>
      <c r="F8" s="510">
        <v>420255</v>
      </c>
      <c r="G8" s="78">
        <v>438077</v>
      </c>
      <c r="H8" s="78">
        <v>328653</v>
      </c>
      <c r="I8" s="78">
        <v>206962</v>
      </c>
      <c r="J8" s="78">
        <v>238804</v>
      </c>
      <c r="K8" s="78">
        <v>96182</v>
      </c>
      <c r="L8" s="203"/>
      <c r="M8" s="213">
        <v>168253</v>
      </c>
      <c r="N8" s="510">
        <v>106656</v>
      </c>
      <c r="O8" s="78">
        <v>283398</v>
      </c>
      <c r="P8" s="567">
        <v>207781</v>
      </c>
      <c r="Q8" s="78">
        <v>281300</v>
      </c>
      <c r="R8" s="78">
        <v>41319</v>
      </c>
      <c r="S8" s="78">
        <v>52799</v>
      </c>
      <c r="T8" s="567">
        <v>40919</v>
      </c>
      <c r="U8" s="78">
        <v>134820</v>
      </c>
      <c r="V8" s="78">
        <v>194002</v>
      </c>
      <c r="W8" s="78">
        <v>48354</v>
      </c>
      <c r="X8" s="567">
        <v>43079</v>
      </c>
      <c r="Y8" s="78">
        <v>100364</v>
      </c>
      <c r="Z8" s="78">
        <v>52179</v>
      </c>
      <c r="AA8" s="78">
        <v>43699</v>
      </c>
      <c r="AB8" s="567">
        <v>241835</v>
      </c>
      <c r="AC8" s="78">
        <v>243727</v>
      </c>
      <c r="AD8" s="78">
        <v>46803</v>
      </c>
      <c r="AF8" s="213">
        <v>100140</v>
      </c>
      <c r="AG8" s="510">
        <v>54770</v>
      </c>
      <c r="AH8" s="78">
        <v>113183</v>
      </c>
      <c r="AI8" s="78">
        <v>229458</v>
      </c>
      <c r="AJ8" s="78">
        <v>140922</v>
      </c>
      <c r="AK8" s="78">
        <v>14955</v>
      </c>
      <c r="AL8" s="78">
        <v>150467</v>
      </c>
      <c r="AM8" s="78">
        <v>64798</v>
      </c>
      <c r="AR8" s="14"/>
      <c r="AS8" s="14"/>
      <c r="AT8" s="14"/>
      <c r="AU8" s="14"/>
      <c r="AW8" s="14"/>
      <c r="AX8" s="14"/>
      <c r="AY8" s="14"/>
      <c r="AZ8" s="14"/>
      <c r="BA8" s="14"/>
      <c r="BB8" s="14"/>
      <c r="BD8" s="14"/>
      <c r="BE8" s="14"/>
      <c r="BF8" s="14"/>
      <c r="BG8" s="14"/>
      <c r="BH8" s="14"/>
      <c r="BI8" s="14"/>
    </row>
    <row r="9" spans="1:61" ht="15.5" hidden="1" customHeight="1" outlineLevel="1" x14ac:dyDescent="0.5">
      <c r="B9" s="165" t="s">
        <v>30</v>
      </c>
      <c r="D9" s="214">
        <v>277998</v>
      </c>
      <c r="E9" s="511">
        <v>-242688</v>
      </c>
      <c r="F9" s="511">
        <v>299652</v>
      </c>
      <c r="G9" s="80">
        <v>325064</v>
      </c>
      <c r="H9" s="80">
        <v>268040</v>
      </c>
      <c r="I9" s="80">
        <v>159991</v>
      </c>
      <c r="J9" s="80">
        <v>205166</v>
      </c>
      <c r="K9" s="80">
        <v>73378</v>
      </c>
      <c r="L9" s="203"/>
      <c r="M9" s="214">
        <v>71483</v>
      </c>
      <c r="N9" s="511">
        <v>71483</v>
      </c>
      <c r="O9" s="80"/>
      <c r="P9" s="568">
        <v>165582</v>
      </c>
      <c r="Q9" s="80">
        <v>238673</v>
      </c>
      <c r="R9" s="80">
        <v>9862</v>
      </c>
      <c r="S9" s="80">
        <v>25232</v>
      </c>
      <c r="T9" s="568">
        <v>4231</v>
      </c>
      <c r="U9" s="80">
        <v>101961</v>
      </c>
      <c r="V9" s="80">
        <v>164167</v>
      </c>
      <c r="W9" s="80">
        <v>18993</v>
      </c>
      <c r="X9" s="568">
        <v>14531</v>
      </c>
      <c r="Y9" s="80">
        <v>66877</v>
      </c>
      <c r="Z9" s="80">
        <v>24450</v>
      </c>
      <c r="AA9" s="80">
        <v>19658</v>
      </c>
      <c r="AB9" s="568">
        <v>214079</v>
      </c>
      <c r="AC9" s="80">
        <v>220004</v>
      </c>
      <c r="AD9" s="80">
        <v>33351</v>
      </c>
      <c r="AF9" s="214"/>
      <c r="AG9" s="511">
        <v>952</v>
      </c>
      <c r="AH9" s="80">
        <v>32506</v>
      </c>
      <c r="AI9" s="80">
        <v>180937</v>
      </c>
      <c r="AJ9" s="80">
        <v>103353</v>
      </c>
      <c r="AK9" s="80">
        <v>279</v>
      </c>
      <c r="AL9" s="80">
        <v>146491</v>
      </c>
      <c r="AM9" s="80">
        <v>61027</v>
      </c>
      <c r="AQ9" s="14"/>
      <c r="AR9" s="14"/>
      <c r="AS9" s="14"/>
      <c r="AT9" s="14"/>
      <c r="AU9" s="14"/>
      <c r="AW9" s="14"/>
      <c r="AX9" s="14"/>
      <c r="AY9" s="14"/>
      <c r="AZ9" s="14"/>
      <c r="BA9" s="14"/>
      <c r="BB9" s="14"/>
    </row>
    <row r="10" spans="1:61" ht="15.5" hidden="1" customHeight="1" outlineLevel="2" x14ac:dyDescent="0.5">
      <c r="B10" s="163" t="s">
        <v>31</v>
      </c>
      <c r="D10" s="214">
        <v>135337</v>
      </c>
      <c r="E10" s="511">
        <v>224383</v>
      </c>
      <c r="F10" s="511">
        <v>50308</v>
      </c>
      <c r="G10" s="80">
        <v>47605</v>
      </c>
      <c r="H10" s="80">
        <v>175565</v>
      </c>
      <c r="I10" s="80">
        <v>109018</v>
      </c>
      <c r="J10" s="80">
        <v>205274</v>
      </c>
      <c r="K10" s="80">
        <v>18784</v>
      </c>
      <c r="L10" s="203"/>
      <c r="M10" s="214">
        <v>51387</v>
      </c>
      <c r="N10" s="511">
        <v>51387</v>
      </c>
      <c r="O10" s="80"/>
      <c r="P10" s="568">
        <v>766</v>
      </c>
      <c r="Q10" s="80">
        <v>114854</v>
      </c>
      <c r="R10" s="80">
        <v>723</v>
      </c>
      <c r="S10" s="80">
        <v>19379</v>
      </c>
      <c r="T10" s="568">
        <v>381</v>
      </c>
      <c r="U10" s="80">
        <v>49600</v>
      </c>
      <c r="V10" s="80">
        <v>-121</v>
      </c>
      <c r="W10" s="80">
        <v>28</v>
      </c>
      <c r="X10" s="568">
        <v>801</v>
      </c>
      <c r="Y10" s="80">
        <v>15905</v>
      </c>
      <c r="Z10" s="80">
        <v>11663</v>
      </c>
      <c r="AA10" s="80">
        <v>19097</v>
      </c>
      <c r="AB10" s="568">
        <v>940</v>
      </c>
      <c r="AC10" s="80">
        <v>174339</v>
      </c>
      <c r="AD10" s="80">
        <v>327</v>
      </c>
      <c r="AF10" s="214"/>
      <c r="AG10" s="511">
        <v>747</v>
      </c>
      <c r="AH10" s="80">
        <v>15324</v>
      </c>
      <c r="AI10" s="80">
        <v>8893</v>
      </c>
      <c r="AJ10" s="80">
        <v>103353</v>
      </c>
      <c r="AK10" s="80">
        <v>113</v>
      </c>
      <c r="AL10" s="80">
        <v>146659</v>
      </c>
      <c r="AM10" s="80">
        <v>6493</v>
      </c>
      <c r="AQ10" s="14"/>
      <c r="AR10" s="14"/>
      <c r="AS10" s="14"/>
      <c r="AT10" s="14"/>
      <c r="AU10" s="14"/>
      <c r="AW10" s="14"/>
      <c r="AX10" s="14"/>
      <c r="AY10" s="14"/>
      <c r="AZ10" s="14"/>
      <c r="BA10" s="14"/>
      <c r="BB10" s="14"/>
    </row>
    <row r="11" spans="1:61" ht="15.5" hidden="1" customHeight="1" outlineLevel="2" x14ac:dyDescent="0.5">
      <c r="B11" s="163" t="s">
        <v>32</v>
      </c>
      <c r="D11" s="214">
        <v>124540</v>
      </c>
      <c r="E11" s="511">
        <v>154462</v>
      </c>
      <c r="F11" s="511">
        <v>226350</v>
      </c>
      <c r="G11" s="80">
        <v>266435</v>
      </c>
      <c r="H11" s="80">
        <v>92475</v>
      </c>
      <c r="I11" s="80">
        <v>50973</v>
      </c>
      <c r="J11" s="80">
        <v>-108</v>
      </c>
      <c r="K11" s="80">
        <v>54594</v>
      </c>
      <c r="L11" s="203"/>
      <c r="M11" s="214">
        <v>17784</v>
      </c>
      <c r="N11" s="511">
        <v>17784</v>
      </c>
      <c r="O11" s="80"/>
      <c r="P11" s="568">
        <v>163559</v>
      </c>
      <c r="Q11" s="80">
        <v>119587</v>
      </c>
      <c r="R11" s="80">
        <v>4406</v>
      </c>
      <c r="S11" s="80">
        <v>263</v>
      </c>
      <c r="T11" s="568">
        <v>284</v>
      </c>
      <c r="U11" s="80">
        <v>47371</v>
      </c>
      <c r="V11" s="80">
        <v>158081</v>
      </c>
      <c r="W11" s="80">
        <v>13239</v>
      </c>
      <c r="X11" s="568">
        <v>7659</v>
      </c>
      <c r="Y11" s="80">
        <v>46306</v>
      </c>
      <c r="Z11" s="80">
        <v>6982</v>
      </c>
      <c r="AA11" s="80">
        <v>513</v>
      </c>
      <c r="AB11" s="568">
        <v>212634</v>
      </c>
      <c r="AC11" s="80">
        <v>45665</v>
      </c>
      <c r="AD11" s="80">
        <v>33024</v>
      </c>
      <c r="AF11" s="214"/>
      <c r="AG11" s="511">
        <v>205</v>
      </c>
      <c r="AH11" s="80">
        <v>17182</v>
      </c>
      <c r="AI11" s="80">
        <v>172044</v>
      </c>
      <c r="AJ11" s="80"/>
      <c r="AK11" s="80">
        <v>166</v>
      </c>
      <c r="AL11" s="80">
        <v>-168</v>
      </c>
      <c r="AM11" s="80">
        <v>54534</v>
      </c>
      <c r="AQ11" s="14"/>
      <c r="AR11" s="14"/>
      <c r="AS11" s="14"/>
      <c r="AT11" s="14"/>
      <c r="AU11" s="14"/>
      <c r="AW11" s="14"/>
      <c r="AX11" s="14"/>
      <c r="AY11" s="14"/>
      <c r="AZ11" s="14"/>
      <c r="BA11" s="14"/>
      <c r="BB11" s="14"/>
    </row>
    <row r="12" spans="1:61" ht="15.5" hidden="1" customHeight="1" outlineLevel="2" x14ac:dyDescent="0.5">
      <c r="B12" s="163" t="s">
        <v>33</v>
      </c>
      <c r="D12" s="214">
        <v>18121</v>
      </c>
      <c r="E12" s="511">
        <v>132886</v>
      </c>
      <c r="F12" s="511">
        <v>22994</v>
      </c>
      <c r="G12" s="80">
        <v>11024</v>
      </c>
      <c r="H12" s="80"/>
      <c r="I12" s="80"/>
      <c r="J12" s="80"/>
      <c r="K12" s="80"/>
      <c r="L12" s="203"/>
      <c r="M12" s="214">
        <v>2312</v>
      </c>
      <c r="N12" s="511">
        <v>2312</v>
      </c>
      <c r="O12" s="80"/>
      <c r="P12" s="568">
        <v>1257</v>
      </c>
      <c r="Q12" s="80">
        <v>4232</v>
      </c>
      <c r="R12" s="80">
        <v>4733</v>
      </c>
      <c r="S12" s="80">
        <v>5590</v>
      </c>
      <c r="T12" s="568">
        <v>3566</v>
      </c>
      <c r="U12" s="80">
        <v>4990</v>
      </c>
      <c r="V12" s="80">
        <v>6207</v>
      </c>
      <c r="W12" s="80">
        <v>5726</v>
      </c>
      <c r="X12" s="568">
        <v>6071</v>
      </c>
      <c r="Y12" s="80">
        <v>4666</v>
      </c>
      <c r="Z12" s="80">
        <v>5805</v>
      </c>
      <c r="AA12" s="80">
        <v>48</v>
      </c>
      <c r="AB12" s="568">
        <v>505</v>
      </c>
      <c r="AC12" s="80"/>
      <c r="AD12" s="80"/>
      <c r="AF12" s="214"/>
      <c r="AG12" s="511">
        <v>0</v>
      </c>
      <c r="AH12" s="80"/>
      <c r="AI12" s="80"/>
      <c r="AJ12" s="80"/>
      <c r="AK12" s="80"/>
      <c r="AL12" s="80"/>
      <c r="AM12" s="80"/>
      <c r="AQ12" s="14"/>
      <c r="AR12" s="14"/>
      <c r="AS12" s="14"/>
      <c r="AT12" s="14"/>
      <c r="AU12" s="14"/>
      <c r="AW12" s="14"/>
      <c r="AX12" s="14"/>
      <c r="AY12" s="14"/>
      <c r="AZ12" s="14"/>
      <c r="BA12" s="14"/>
      <c r="BB12" s="14"/>
    </row>
    <row r="13" spans="1:61" ht="15.5" hidden="1" customHeight="1" outlineLevel="1" x14ac:dyDescent="0.5">
      <c r="B13" s="165" t="s">
        <v>34</v>
      </c>
      <c r="D13" s="214">
        <v>94475</v>
      </c>
      <c r="E13" s="511">
        <v>-104162</v>
      </c>
      <c r="F13" s="511">
        <v>113551</v>
      </c>
      <c r="G13" s="80">
        <v>105529</v>
      </c>
      <c r="H13" s="80">
        <v>55460</v>
      </c>
      <c r="I13" s="80">
        <v>42865</v>
      </c>
      <c r="J13" s="80">
        <v>30494</v>
      </c>
      <c r="K13" s="80">
        <v>19819</v>
      </c>
      <c r="L13" s="203"/>
      <c r="M13" s="214">
        <v>32775</v>
      </c>
      <c r="N13" s="511">
        <v>32775</v>
      </c>
      <c r="O13" s="80"/>
      <c r="P13" s="568">
        <v>34147</v>
      </c>
      <c r="Q13" s="80">
        <v>27456</v>
      </c>
      <c r="R13" s="80">
        <v>20575</v>
      </c>
      <c r="S13" s="80">
        <v>19353</v>
      </c>
      <c r="T13" s="568">
        <v>27091</v>
      </c>
      <c r="U13" s="80">
        <v>30559</v>
      </c>
      <c r="V13" s="80">
        <v>29058</v>
      </c>
      <c r="W13" s="80">
        <v>27581</v>
      </c>
      <c r="X13" s="568">
        <v>26353</v>
      </c>
      <c r="Y13" s="80">
        <v>30741</v>
      </c>
      <c r="Z13" s="80">
        <v>26135</v>
      </c>
      <c r="AA13" s="80">
        <v>22343</v>
      </c>
      <c r="AB13" s="568">
        <v>26310</v>
      </c>
      <c r="AC13" s="80">
        <v>21975</v>
      </c>
      <c r="AD13" s="80">
        <v>12352</v>
      </c>
      <c r="AF13" s="214"/>
      <c r="AG13" s="511">
        <v>33964</v>
      </c>
      <c r="AH13" s="80">
        <v>72397</v>
      </c>
      <c r="AI13" s="80">
        <v>41026</v>
      </c>
      <c r="AJ13" s="80">
        <v>32476</v>
      </c>
      <c r="AK13" s="80">
        <v>10515</v>
      </c>
      <c r="AL13" s="80"/>
      <c r="AM13" s="80"/>
      <c r="AQ13" s="14"/>
      <c r="AR13" s="14"/>
      <c r="AS13" s="14"/>
      <c r="AT13" s="14"/>
      <c r="AU13" s="14"/>
      <c r="AW13" s="14"/>
      <c r="AX13" s="14"/>
      <c r="AY13" s="14"/>
      <c r="AZ13" s="14"/>
      <c r="BA13" s="14"/>
      <c r="BB13" s="14"/>
    </row>
    <row r="14" spans="1:61" ht="15.5" hidden="1" customHeight="1" outlineLevel="2" x14ac:dyDescent="0.5">
      <c r="B14" s="163" t="s">
        <v>31</v>
      </c>
      <c r="D14" s="214">
        <v>81572</v>
      </c>
      <c r="E14" s="511">
        <v>28724</v>
      </c>
      <c r="F14" s="511">
        <v>88509</v>
      </c>
      <c r="G14" s="80">
        <v>91122</v>
      </c>
      <c r="H14" s="80">
        <v>37646</v>
      </c>
      <c r="I14" s="80">
        <v>31088</v>
      </c>
      <c r="J14" s="80">
        <v>27241</v>
      </c>
      <c r="K14" s="80">
        <v>10722</v>
      </c>
      <c r="L14" s="203"/>
      <c r="M14" s="214">
        <v>20912</v>
      </c>
      <c r="N14" s="511">
        <v>20912</v>
      </c>
      <c r="O14" s="80"/>
      <c r="P14" s="568">
        <v>27283</v>
      </c>
      <c r="Q14" s="80">
        <v>26438</v>
      </c>
      <c r="R14" s="80">
        <v>14387</v>
      </c>
      <c r="S14" s="80">
        <v>14396</v>
      </c>
      <c r="T14" s="568">
        <v>26351</v>
      </c>
      <c r="U14" s="80">
        <v>34636</v>
      </c>
      <c r="V14" s="80">
        <v>16668</v>
      </c>
      <c r="W14" s="80">
        <v>13745</v>
      </c>
      <c r="X14" s="568">
        <v>23460</v>
      </c>
      <c r="Y14" s="80">
        <v>29229</v>
      </c>
      <c r="Z14" s="80">
        <v>19783</v>
      </c>
      <c r="AA14" s="80">
        <v>19253</v>
      </c>
      <c r="AB14" s="568">
        <v>22857</v>
      </c>
      <c r="AC14" s="80">
        <v>17667</v>
      </c>
      <c r="AD14" s="80">
        <v>5736</v>
      </c>
      <c r="AF14" s="214"/>
      <c r="AG14" s="511">
        <v>5191</v>
      </c>
      <c r="AH14" s="80">
        <v>24490</v>
      </c>
      <c r="AI14" s="80">
        <v>12802</v>
      </c>
      <c r="AJ14" s="80">
        <v>15438</v>
      </c>
      <c r="AK14" s="80">
        <v>7969</v>
      </c>
      <c r="AL14" s="80"/>
      <c r="AM14" s="80"/>
      <c r="AQ14" s="14"/>
      <c r="AR14" s="14"/>
      <c r="AS14" s="14"/>
      <c r="AT14" s="14"/>
      <c r="AU14" s="14"/>
      <c r="AW14" s="14"/>
      <c r="AX14" s="14"/>
      <c r="AY14" s="14"/>
      <c r="AZ14" s="14"/>
      <c r="BA14" s="14"/>
      <c r="BB14" s="14"/>
    </row>
    <row r="15" spans="1:61" ht="15.5" hidden="1" customHeight="1" outlineLevel="2" x14ac:dyDescent="0.5">
      <c r="B15" s="163" t="s">
        <v>32</v>
      </c>
      <c r="D15" s="214">
        <v>12900</v>
      </c>
      <c r="E15" s="511">
        <v>6358</v>
      </c>
      <c r="F15" s="511">
        <v>25042</v>
      </c>
      <c r="G15" s="80">
        <v>14407</v>
      </c>
      <c r="H15" s="80">
        <v>17814</v>
      </c>
      <c r="I15" s="80">
        <v>11777</v>
      </c>
      <c r="J15" s="80">
        <v>3253</v>
      </c>
      <c r="K15" s="80">
        <v>9097</v>
      </c>
      <c r="L15" s="203"/>
      <c r="M15" s="214">
        <v>11728</v>
      </c>
      <c r="N15" s="511">
        <v>11728</v>
      </c>
      <c r="O15" s="80"/>
      <c r="P15" s="568">
        <v>6827</v>
      </c>
      <c r="Q15" s="80">
        <v>1015</v>
      </c>
      <c r="R15" s="80">
        <v>6188</v>
      </c>
      <c r="S15" s="80">
        <v>4957</v>
      </c>
      <c r="T15" s="568">
        <v>740</v>
      </c>
      <c r="U15" s="80">
        <v>-4077</v>
      </c>
      <c r="V15" s="80">
        <v>12390</v>
      </c>
      <c r="W15" s="80">
        <v>13836</v>
      </c>
      <c r="X15" s="568">
        <v>2893</v>
      </c>
      <c r="Y15" s="80">
        <v>1512</v>
      </c>
      <c r="Z15" s="80">
        <v>6352</v>
      </c>
      <c r="AA15" s="80">
        <v>3090</v>
      </c>
      <c r="AB15" s="568">
        <v>3453</v>
      </c>
      <c r="AC15" s="80">
        <v>4308</v>
      </c>
      <c r="AD15" s="80">
        <v>6616</v>
      </c>
      <c r="AF15" s="214"/>
      <c r="AG15" s="511">
        <v>27287</v>
      </c>
      <c r="AH15" s="80">
        <v>45444</v>
      </c>
      <c r="AI15" s="80">
        <v>28224</v>
      </c>
      <c r="AJ15" s="80">
        <v>17038</v>
      </c>
      <c r="AK15" s="80">
        <v>2546</v>
      </c>
      <c r="AL15" s="80"/>
      <c r="AM15" s="80"/>
      <c r="AQ15" s="14"/>
      <c r="AR15" s="14"/>
      <c r="AS15" s="14"/>
      <c r="AT15" s="14"/>
      <c r="AU15" s="14"/>
      <c r="AW15" s="14"/>
      <c r="AX15" s="14"/>
      <c r="AY15" s="14"/>
      <c r="AZ15" s="14"/>
      <c r="BA15" s="14"/>
      <c r="BB15" s="14"/>
    </row>
    <row r="16" spans="1:61" ht="15.5" hidden="1" customHeight="1" outlineLevel="2" x14ac:dyDescent="0.5">
      <c r="B16" s="163" t="s">
        <v>33</v>
      </c>
      <c r="D16" s="214">
        <v>3</v>
      </c>
      <c r="E16" s="511">
        <v>35082</v>
      </c>
      <c r="F16" s="511"/>
      <c r="G16" s="80"/>
      <c r="H16" s="80"/>
      <c r="I16" s="80"/>
      <c r="J16" s="80"/>
      <c r="K16" s="80"/>
      <c r="L16" s="203"/>
      <c r="M16" s="214">
        <v>135</v>
      </c>
      <c r="N16" s="512">
        <v>135</v>
      </c>
      <c r="O16" s="80"/>
      <c r="P16" s="568">
        <v>37</v>
      </c>
      <c r="Q16" s="80">
        <v>3</v>
      </c>
      <c r="R16" s="80"/>
      <c r="S16" s="80"/>
      <c r="T16" s="568"/>
      <c r="U16" s="80"/>
      <c r="V16" s="80"/>
      <c r="W16" s="80"/>
      <c r="X16" s="568"/>
      <c r="Y16" s="80"/>
      <c r="Z16" s="80"/>
      <c r="AA16" s="80"/>
      <c r="AB16" s="568"/>
      <c r="AC16" s="80"/>
      <c r="AD16" s="80"/>
      <c r="AF16" s="214"/>
      <c r="AG16" s="512">
        <v>1486</v>
      </c>
      <c r="AH16" s="80">
        <v>2463</v>
      </c>
      <c r="AI16" s="80"/>
      <c r="AJ16" s="80"/>
      <c r="AK16" s="80"/>
      <c r="AL16" s="80"/>
      <c r="AM16" s="80"/>
      <c r="AQ16" s="14"/>
      <c r="AR16" s="14"/>
      <c r="AS16" s="14"/>
      <c r="AT16" s="14"/>
      <c r="AU16" s="14"/>
      <c r="AW16" s="14"/>
      <c r="AX16" s="14"/>
      <c r="AY16" s="14"/>
      <c r="AZ16" s="14"/>
      <c r="BA16" s="14"/>
      <c r="BB16" s="14"/>
    </row>
    <row r="17" spans="2:54" ht="15.5" hidden="1" customHeight="1" outlineLevel="1" x14ac:dyDescent="0.5">
      <c r="B17" s="166" t="s">
        <v>35</v>
      </c>
      <c r="D17" s="214">
        <v>7969</v>
      </c>
      <c r="E17" s="511">
        <v>7969</v>
      </c>
      <c r="F17" s="511">
        <v>7052</v>
      </c>
      <c r="G17" s="80">
        <v>7484</v>
      </c>
      <c r="H17" s="80">
        <v>5153</v>
      </c>
      <c r="I17" s="80">
        <v>4106</v>
      </c>
      <c r="J17" s="80">
        <v>3144</v>
      </c>
      <c r="K17" s="80">
        <v>2985</v>
      </c>
      <c r="L17" s="203"/>
      <c r="M17" s="214">
        <v>2398</v>
      </c>
      <c r="N17" s="511">
        <v>2398</v>
      </c>
      <c r="O17" s="80"/>
      <c r="P17" s="568">
        <v>2318</v>
      </c>
      <c r="Q17" s="80">
        <v>2395</v>
      </c>
      <c r="R17" s="80">
        <v>1551</v>
      </c>
      <c r="S17" s="80">
        <v>1624</v>
      </c>
      <c r="T17" s="568">
        <v>2399</v>
      </c>
      <c r="U17" s="80">
        <v>2300</v>
      </c>
      <c r="V17" s="80">
        <v>777</v>
      </c>
      <c r="W17" s="80">
        <v>1780</v>
      </c>
      <c r="X17" s="568">
        <v>2195</v>
      </c>
      <c r="Y17" s="80">
        <v>2746</v>
      </c>
      <c r="Z17" s="80">
        <v>1594</v>
      </c>
      <c r="AA17" s="80">
        <v>1698</v>
      </c>
      <c r="AB17" s="568">
        <v>1446</v>
      </c>
      <c r="AC17" s="80">
        <v>1748</v>
      </c>
      <c r="AD17" s="80">
        <v>1100</v>
      </c>
      <c r="AF17" s="214"/>
      <c r="AG17" s="511">
        <v>7838</v>
      </c>
      <c r="AH17" s="80">
        <v>8280</v>
      </c>
      <c r="AI17" s="80">
        <v>7495</v>
      </c>
      <c r="AJ17" s="80">
        <v>5093</v>
      </c>
      <c r="AK17" s="80">
        <v>4161</v>
      </c>
      <c r="AL17" s="80">
        <v>3976</v>
      </c>
      <c r="AM17" s="80">
        <v>3771</v>
      </c>
      <c r="AQ17" s="14"/>
      <c r="AR17" s="14"/>
      <c r="AS17" s="14"/>
      <c r="AT17" s="14"/>
      <c r="AU17" s="14"/>
      <c r="AW17" s="14"/>
      <c r="AX17" s="14"/>
      <c r="AY17" s="14"/>
      <c r="AZ17" s="14"/>
      <c r="BA17" s="14"/>
      <c r="BB17" s="14"/>
    </row>
    <row r="18" spans="2:54" ht="15.5" hidden="1" customHeight="1" outlineLevel="1" x14ac:dyDescent="0.5">
      <c r="B18" s="163" t="s">
        <v>31</v>
      </c>
      <c r="D18" s="214">
        <v>2508</v>
      </c>
      <c r="E18" s="511">
        <v>2508</v>
      </c>
      <c r="F18" s="511">
        <v>3101</v>
      </c>
      <c r="G18" s="80">
        <v>3709</v>
      </c>
      <c r="H18" s="80">
        <v>2995</v>
      </c>
      <c r="I18" s="80">
        <v>2755</v>
      </c>
      <c r="J18" s="80">
        <v>2144</v>
      </c>
      <c r="K18" s="80">
        <v>2271</v>
      </c>
      <c r="L18" s="203"/>
      <c r="M18" s="214">
        <v>563</v>
      </c>
      <c r="N18" s="511">
        <v>563</v>
      </c>
      <c r="O18" s="80"/>
      <c r="P18" s="568">
        <v>1014</v>
      </c>
      <c r="Q18" s="80">
        <v>1207</v>
      </c>
      <c r="R18" s="80">
        <v>-160</v>
      </c>
      <c r="S18" s="80">
        <v>587</v>
      </c>
      <c r="T18" s="568">
        <v>874</v>
      </c>
      <c r="U18" s="80">
        <v>1020</v>
      </c>
      <c r="V18" s="80">
        <v>367</v>
      </c>
      <c r="W18" s="80">
        <v>1093</v>
      </c>
      <c r="X18" s="568">
        <v>621</v>
      </c>
      <c r="Y18" s="80">
        <v>669</v>
      </c>
      <c r="Z18" s="80">
        <v>753</v>
      </c>
      <c r="AA18" s="80">
        <v>1280</v>
      </c>
      <c r="AB18" s="568">
        <v>1007</v>
      </c>
      <c r="AC18" s="80">
        <v>671</v>
      </c>
      <c r="AD18" s="80">
        <v>597</v>
      </c>
      <c r="AF18" s="214"/>
      <c r="AG18" s="511">
        <v>2694</v>
      </c>
      <c r="AH18" s="80">
        <v>3337</v>
      </c>
      <c r="AI18" s="80">
        <v>3882</v>
      </c>
      <c r="AJ18" s="80">
        <v>2377</v>
      </c>
      <c r="AK18" s="80">
        <v>2210</v>
      </c>
      <c r="AL18" s="80">
        <v>2968</v>
      </c>
      <c r="AM18" s="80">
        <v>2786</v>
      </c>
      <c r="AQ18" s="14"/>
      <c r="AR18" s="14"/>
      <c r="AS18" s="14"/>
      <c r="AT18" s="14"/>
      <c r="AU18" s="14"/>
      <c r="AW18" s="14"/>
      <c r="AX18" s="14"/>
      <c r="AY18" s="14"/>
      <c r="AZ18" s="14"/>
      <c r="BA18" s="14"/>
      <c r="BB18" s="14"/>
    </row>
    <row r="19" spans="2:54" ht="15.5" hidden="1" customHeight="1" outlineLevel="1" x14ac:dyDescent="0.5">
      <c r="B19" s="163" t="s">
        <v>32</v>
      </c>
      <c r="D19" s="214">
        <v>5105</v>
      </c>
      <c r="E19" s="511">
        <v>5105</v>
      </c>
      <c r="F19" s="511">
        <v>3822</v>
      </c>
      <c r="G19" s="80">
        <v>3700</v>
      </c>
      <c r="H19" s="80">
        <v>1996</v>
      </c>
      <c r="I19" s="80">
        <v>1351</v>
      </c>
      <c r="J19" s="80">
        <v>1000</v>
      </c>
      <c r="K19" s="80">
        <v>714</v>
      </c>
      <c r="L19" s="203"/>
      <c r="M19" s="214">
        <v>1749</v>
      </c>
      <c r="N19" s="511">
        <v>1749</v>
      </c>
      <c r="O19" s="80"/>
      <c r="P19" s="568">
        <v>1301</v>
      </c>
      <c r="Q19" s="80">
        <v>1035</v>
      </c>
      <c r="R19" s="80">
        <v>1669</v>
      </c>
      <c r="S19" s="80">
        <v>950</v>
      </c>
      <c r="T19" s="568">
        <v>1451</v>
      </c>
      <c r="U19" s="80">
        <v>1263</v>
      </c>
      <c r="V19" s="80">
        <v>298</v>
      </c>
      <c r="W19" s="80">
        <v>1063</v>
      </c>
      <c r="X19" s="568">
        <v>1198</v>
      </c>
      <c r="Y19" s="80">
        <v>2191</v>
      </c>
      <c r="Z19" s="80">
        <v>776</v>
      </c>
      <c r="AA19" s="80">
        <v>359</v>
      </c>
      <c r="AB19" s="568">
        <v>374</v>
      </c>
      <c r="AC19" s="80">
        <v>915</v>
      </c>
      <c r="AD19" s="80">
        <v>503</v>
      </c>
      <c r="AF19" s="214"/>
      <c r="AG19" s="511">
        <v>4760</v>
      </c>
      <c r="AH19" s="80">
        <v>4754</v>
      </c>
      <c r="AI19" s="80">
        <v>3557</v>
      </c>
      <c r="AJ19" s="80">
        <v>2716</v>
      </c>
      <c r="AK19" s="80">
        <v>1951</v>
      </c>
      <c r="AL19" s="80">
        <v>1008</v>
      </c>
      <c r="AM19" s="80">
        <v>985</v>
      </c>
      <c r="AQ19" s="14"/>
      <c r="AR19" s="14"/>
      <c r="AS19" s="14"/>
      <c r="AT19" s="14"/>
      <c r="AU19" s="14"/>
      <c r="AW19" s="14"/>
      <c r="AX19" s="14"/>
      <c r="AY19" s="14"/>
      <c r="AZ19" s="14"/>
      <c r="BA19" s="14"/>
      <c r="BB19" s="14"/>
    </row>
    <row r="20" spans="2:54" ht="15.5" hidden="1" customHeight="1" outlineLevel="1" x14ac:dyDescent="0.5">
      <c r="B20" s="163" t="s">
        <v>33</v>
      </c>
      <c r="C20" s="14"/>
      <c r="D20" s="214">
        <v>356</v>
      </c>
      <c r="E20" s="511">
        <v>356</v>
      </c>
      <c r="F20" s="511">
        <v>129</v>
      </c>
      <c r="G20" s="80">
        <v>75</v>
      </c>
      <c r="H20" s="80">
        <v>162</v>
      </c>
      <c r="I20" s="80"/>
      <c r="J20" s="80"/>
      <c r="K20" s="80"/>
      <c r="L20" s="203"/>
      <c r="M20" s="214">
        <v>86</v>
      </c>
      <c r="N20" s="511">
        <v>86</v>
      </c>
      <c r="O20" s="80"/>
      <c r="P20" s="568">
        <v>3</v>
      </c>
      <c r="Q20" s="80">
        <v>153</v>
      </c>
      <c r="R20" s="80">
        <v>42</v>
      </c>
      <c r="S20" s="80">
        <v>87</v>
      </c>
      <c r="T20" s="568">
        <v>74</v>
      </c>
      <c r="U20" s="80">
        <v>17</v>
      </c>
      <c r="V20" s="80">
        <v>112</v>
      </c>
      <c r="W20" s="80">
        <v>-376</v>
      </c>
      <c r="X20" s="568">
        <v>376</v>
      </c>
      <c r="Y20" s="80">
        <v>-114</v>
      </c>
      <c r="Z20" s="80">
        <v>65</v>
      </c>
      <c r="AA20" s="80">
        <v>59</v>
      </c>
      <c r="AB20" s="568">
        <v>65</v>
      </c>
      <c r="AC20" s="80">
        <v>162</v>
      </c>
      <c r="AD20" s="80"/>
      <c r="AF20" s="214"/>
      <c r="AG20" s="511">
        <v>384</v>
      </c>
      <c r="AH20" s="80">
        <v>189</v>
      </c>
      <c r="AI20" s="80">
        <v>56</v>
      </c>
      <c r="AJ20" s="80"/>
      <c r="AK20" s="80"/>
      <c r="AL20" s="80"/>
      <c r="AM20" s="80"/>
      <c r="AQ20" s="14"/>
      <c r="AR20" s="14"/>
      <c r="AS20" s="14"/>
      <c r="AT20" s="14"/>
      <c r="AU20" s="14"/>
      <c r="AW20" s="14"/>
      <c r="AX20" s="14"/>
      <c r="AY20" s="14"/>
      <c r="AZ20" s="14"/>
      <c r="BA20" s="14"/>
      <c r="BB20" s="14"/>
    </row>
    <row r="21" spans="2:54" collapsed="1" x14ac:dyDescent="0.5">
      <c r="B21" s="71" t="s">
        <v>36</v>
      </c>
      <c r="D21" s="215">
        <v>-534977</v>
      </c>
      <c r="E21" s="513">
        <v>-242688</v>
      </c>
      <c r="F21" s="513">
        <v>-251041</v>
      </c>
      <c r="G21" s="82">
        <v>-270440</v>
      </c>
      <c r="H21" s="82">
        <v>-226407</v>
      </c>
      <c r="I21" s="82">
        <v>-132946</v>
      </c>
      <c r="J21" s="82">
        <v>-190614</v>
      </c>
      <c r="K21" s="82">
        <v>-60589</v>
      </c>
      <c r="L21" s="203"/>
      <c r="M21" s="215">
        <v>-110673</v>
      </c>
      <c r="N21" s="513">
        <v>-83122</v>
      </c>
      <c r="O21" s="82">
        <v>-208613</v>
      </c>
      <c r="P21" s="569">
        <v>-132569</v>
      </c>
      <c r="Q21" s="82">
        <v>-161018</v>
      </c>
      <c r="R21" s="82">
        <v>-29355</v>
      </c>
      <c r="S21" s="82">
        <v>-28740</v>
      </c>
      <c r="T21" s="569">
        <v>-23575</v>
      </c>
      <c r="U21" s="82">
        <v>-81313</v>
      </c>
      <c r="V21" s="82">
        <v>-145038</v>
      </c>
      <c r="W21" s="82">
        <v>-9877</v>
      </c>
      <c r="X21" s="569">
        <v>-14813</v>
      </c>
      <c r="Y21" s="82">
        <v>-52577</v>
      </c>
      <c r="Z21" s="82">
        <v>-20444</v>
      </c>
      <c r="AA21" s="82">
        <v>-21112</v>
      </c>
      <c r="AB21" s="569">
        <v>-176307</v>
      </c>
      <c r="AC21" s="82">
        <v>-171854</v>
      </c>
      <c r="AD21" s="82">
        <v>-35068</v>
      </c>
      <c r="AF21" s="214">
        <v>-18420</v>
      </c>
      <c r="AG21" s="513">
        <v>-15434</v>
      </c>
      <c r="AH21" s="82">
        <v>-52980</v>
      </c>
      <c r="AI21" s="82">
        <v>-177015</v>
      </c>
      <c r="AJ21" s="82">
        <v>-78461</v>
      </c>
      <c r="AK21" s="82">
        <v>-10717</v>
      </c>
      <c r="AL21" s="82">
        <v>-142308</v>
      </c>
      <c r="AM21" s="82">
        <v>-47753</v>
      </c>
    </row>
    <row r="22" spans="2:54" ht="15.5" hidden="1" customHeight="1" outlineLevel="1" x14ac:dyDescent="0.5">
      <c r="B22" s="333" t="s">
        <v>30</v>
      </c>
      <c r="D22" s="215">
        <v>-166035</v>
      </c>
      <c r="E22" s="513">
        <v>-166035</v>
      </c>
      <c r="F22" s="513">
        <v>-215954</v>
      </c>
      <c r="G22" s="367">
        <v>-252640</v>
      </c>
      <c r="H22" s="367">
        <v>-221560</v>
      </c>
      <c r="I22" s="367"/>
      <c r="J22" s="367"/>
      <c r="K22" s="367"/>
      <c r="L22" s="203"/>
      <c r="M22" s="215">
        <v>-73655</v>
      </c>
      <c r="N22" s="514">
        <v>-73655</v>
      </c>
      <c r="O22" s="80"/>
      <c r="P22" s="568">
        <v>-116656</v>
      </c>
      <c r="Q22" s="80">
        <v>-120980</v>
      </c>
      <c r="R22" s="80">
        <v>-16824</v>
      </c>
      <c r="S22" s="80">
        <v>-16091</v>
      </c>
      <c r="T22" s="568">
        <v>-12140</v>
      </c>
      <c r="U22" s="80">
        <v>-71440</v>
      </c>
      <c r="V22" s="80">
        <v>-135671</v>
      </c>
      <c r="W22" s="80">
        <v>-1439</v>
      </c>
      <c r="X22" s="568">
        <v>-7404</v>
      </c>
      <c r="Y22" s="80">
        <v>-47286</v>
      </c>
      <c r="Z22" s="80">
        <v>-16052</v>
      </c>
      <c r="AA22" s="80">
        <v>-16953</v>
      </c>
      <c r="AB22" s="568">
        <v>-172349</v>
      </c>
      <c r="AC22" s="80">
        <v>-175769</v>
      </c>
      <c r="AD22" s="80">
        <v>-32171</v>
      </c>
      <c r="AF22" s="384"/>
      <c r="AG22" s="514"/>
      <c r="AH22" s="384"/>
      <c r="AI22" s="384"/>
      <c r="AJ22" s="384"/>
      <c r="AK22" s="384"/>
      <c r="AL22" s="384"/>
      <c r="AM22" s="384"/>
    </row>
    <row r="23" spans="2:54" ht="15.5" hidden="1" customHeight="1" outlineLevel="1" x14ac:dyDescent="0.5">
      <c r="B23" s="333" t="s">
        <v>37</v>
      </c>
      <c r="D23" s="215">
        <v>-44146</v>
      </c>
      <c r="E23" s="513">
        <v>-44146</v>
      </c>
      <c r="F23" s="513">
        <v>-31091</v>
      </c>
      <c r="G23" s="367">
        <v>-15002</v>
      </c>
      <c r="H23" s="367">
        <v>-2247</v>
      </c>
      <c r="I23" s="367"/>
      <c r="J23" s="367"/>
      <c r="K23" s="367"/>
      <c r="L23" s="203"/>
      <c r="M23" s="215">
        <v>-7514</v>
      </c>
      <c r="N23" s="514">
        <v>-7514</v>
      </c>
      <c r="O23" s="80"/>
      <c r="P23" s="568">
        <v>-21546</v>
      </c>
      <c r="Q23" s="80">
        <v>-12828</v>
      </c>
      <c r="R23" s="80">
        <v>-10440</v>
      </c>
      <c r="S23" s="80">
        <v>-10535</v>
      </c>
      <c r="T23" s="568">
        <v>-10343</v>
      </c>
      <c r="U23" s="80">
        <v>-9069</v>
      </c>
      <c r="V23" s="80">
        <v>-7229</v>
      </c>
      <c r="W23" s="80">
        <v>-8694</v>
      </c>
      <c r="X23" s="568">
        <v>-6099</v>
      </c>
      <c r="Y23" s="80">
        <v>-5060</v>
      </c>
      <c r="Z23" s="80">
        <v>-3547</v>
      </c>
      <c r="AA23" s="80">
        <v>-3277</v>
      </c>
      <c r="AB23" s="568">
        <v>-3118</v>
      </c>
      <c r="AC23" s="80">
        <v>4565</v>
      </c>
      <c r="AD23" s="80">
        <v>-2247</v>
      </c>
      <c r="AF23" s="384"/>
      <c r="AG23" s="514"/>
      <c r="AH23" s="384"/>
      <c r="AI23" s="384"/>
      <c r="AJ23" s="384"/>
      <c r="AK23" s="384"/>
      <c r="AL23" s="384"/>
      <c r="AM23" s="384"/>
    </row>
    <row r="24" spans="2:54" ht="15.5" hidden="1" customHeight="1" outlineLevel="1" x14ac:dyDescent="0.5">
      <c r="B24" s="378" t="s">
        <v>38</v>
      </c>
      <c r="D24" s="215">
        <v>-6792</v>
      </c>
      <c r="E24" s="513">
        <v>-6792</v>
      </c>
      <c r="F24" s="513">
        <v>-3996</v>
      </c>
      <c r="G24" s="367">
        <v>-2798</v>
      </c>
      <c r="H24" s="367">
        <v>-2600</v>
      </c>
      <c r="I24" s="367"/>
      <c r="J24" s="367"/>
      <c r="K24" s="367"/>
      <c r="L24" s="203"/>
      <c r="M24" s="215">
        <v>-1953</v>
      </c>
      <c r="N24" s="514">
        <v>-1953</v>
      </c>
      <c r="O24" s="365"/>
      <c r="P24" s="570">
        <v>-1688</v>
      </c>
      <c r="Q24" s="365">
        <v>-1495</v>
      </c>
      <c r="R24" s="365">
        <v>-2091</v>
      </c>
      <c r="S24" s="365">
        <v>-2114</v>
      </c>
      <c r="T24" s="570">
        <v>-1092</v>
      </c>
      <c r="U24" s="365">
        <v>-804</v>
      </c>
      <c r="V24" s="365">
        <v>-2138</v>
      </c>
      <c r="W24" s="365">
        <v>256</v>
      </c>
      <c r="X24" s="570">
        <v>-1310</v>
      </c>
      <c r="Y24" s="365">
        <v>-231</v>
      </c>
      <c r="Z24" s="365">
        <v>-845</v>
      </c>
      <c r="AA24" s="365">
        <v>-882</v>
      </c>
      <c r="AB24" s="570">
        <v>-840</v>
      </c>
      <c r="AC24" s="365">
        <v>-650</v>
      </c>
      <c r="AD24" s="365">
        <v>-650</v>
      </c>
      <c r="AF24" s="384"/>
      <c r="AG24" s="514"/>
      <c r="AH24" s="384"/>
      <c r="AI24" s="384"/>
      <c r="AJ24" s="384"/>
      <c r="AK24" s="384"/>
      <c r="AL24" s="384"/>
      <c r="AM24" s="384"/>
    </row>
    <row r="25" spans="2:54" collapsed="1" x14ac:dyDescent="0.5">
      <c r="B25" s="112" t="s">
        <v>39</v>
      </c>
      <c r="D25" s="215">
        <v>257845</v>
      </c>
      <c r="E25" s="513">
        <v>224383</v>
      </c>
      <c r="F25" s="513">
        <v>238116</v>
      </c>
      <c r="G25" s="367">
        <v>186671</v>
      </c>
      <c r="H25" s="367">
        <v>104516</v>
      </c>
      <c r="I25" s="367">
        <v>73946</v>
      </c>
      <c r="J25" s="367">
        <v>57529</v>
      </c>
      <c r="K25" s="367">
        <v>42570</v>
      </c>
      <c r="L25" s="203"/>
      <c r="M25" s="215">
        <v>79263</v>
      </c>
      <c r="N25" s="514">
        <v>25097</v>
      </c>
      <c r="O25" s="80">
        <v>74311</v>
      </c>
      <c r="P25" s="568">
        <v>79174</v>
      </c>
      <c r="Q25" s="80">
        <v>163540</v>
      </c>
      <c r="R25" s="80">
        <v>14879</v>
      </c>
      <c r="S25" s="80">
        <v>27879</v>
      </c>
      <c r="T25" s="568">
        <v>18085</v>
      </c>
      <c r="U25" s="80">
        <v>67913</v>
      </c>
      <c r="V25" s="80">
        <v>91050</v>
      </c>
      <c r="W25" s="80">
        <v>48631</v>
      </c>
      <c r="X25" s="568">
        <v>30522</v>
      </c>
      <c r="Y25" s="80">
        <v>52856</v>
      </c>
      <c r="Z25" s="80">
        <v>34852</v>
      </c>
      <c r="AA25" s="80">
        <v>23161</v>
      </c>
      <c r="AB25" s="568">
        <v>75802</v>
      </c>
      <c r="AC25" s="80">
        <v>72062</v>
      </c>
      <c r="AD25" s="80">
        <v>10691</v>
      </c>
      <c r="AF25" s="214">
        <v>97593</v>
      </c>
      <c r="AG25" s="514">
        <v>86270</v>
      </c>
      <c r="AH25" s="80">
        <v>142586</v>
      </c>
      <c r="AI25" s="80">
        <v>110097</v>
      </c>
      <c r="AJ25" s="80">
        <v>67663</v>
      </c>
      <c r="AK25" s="80">
        <v>27379</v>
      </c>
      <c r="AL25" s="80">
        <v>33500</v>
      </c>
      <c r="AM25" s="80">
        <v>29875</v>
      </c>
    </row>
    <row r="26" spans="2:54" x14ac:dyDescent="0.5">
      <c r="B26" s="72" t="s">
        <v>40</v>
      </c>
      <c r="C26" s="20"/>
      <c r="D26" s="216">
        <v>170470</v>
      </c>
      <c r="E26" s="515">
        <v>154462</v>
      </c>
      <c r="F26" s="515">
        <v>178438</v>
      </c>
      <c r="G26" s="86">
        <v>140106</v>
      </c>
      <c r="H26" s="86">
        <v>81224</v>
      </c>
      <c r="I26" s="86">
        <v>61197</v>
      </c>
      <c r="J26" s="86">
        <v>44305</v>
      </c>
      <c r="K26" s="86">
        <v>33607</v>
      </c>
      <c r="L26" s="304"/>
      <c r="M26" s="216">
        <v>55943</v>
      </c>
      <c r="N26" s="515">
        <v>2995</v>
      </c>
      <c r="O26" s="86">
        <v>52551</v>
      </c>
      <c r="P26" s="571">
        <v>58981</v>
      </c>
      <c r="Q26" s="86">
        <v>142430</v>
      </c>
      <c r="R26" s="86">
        <v>654</v>
      </c>
      <c r="S26" s="86">
        <v>7929</v>
      </c>
      <c r="T26" s="571">
        <v>3449</v>
      </c>
      <c r="U26" s="86">
        <v>51297</v>
      </c>
      <c r="V26" s="86">
        <v>78043</v>
      </c>
      <c r="W26" s="86">
        <v>32831</v>
      </c>
      <c r="X26" s="571">
        <v>16267</v>
      </c>
      <c r="Y26" s="86">
        <v>43033</v>
      </c>
      <c r="Z26" s="86">
        <v>20067</v>
      </c>
      <c r="AA26" s="86">
        <v>11889</v>
      </c>
      <c r="AB26" s="571">
        <v>65117</v>
      </c>
      <c r="AC26" s="86">
        <v>63114</v>
      </c>
      <c r="AD26" s="86">
        <v>5531</v>
      </c>
      <c r="AF26" s="216">
        <v>-2913</v>
      </c>
      <c r="AG26" s="515">
        <v>3621</v>
      </c>
      <c r="AH26" s="86">
        <v>112399</v>
      </c>
      <c r="AI26" s="86">
        <v>82640</v>
      </c>
      <c r="AJ26" s="86">
        <v>47929</v>
      </c>
      <c r="AK26" s="86">
        <v>17548</v>
      </c>
      <c r="AL26" s="86">
        <v>21562</v>
      </c>
      <c r="AM26" s="86">
        <v>21864</v>
      </c>
    </row>
    <row r="27" spans="2:54" x14ac:dyDescent="0.5">
      <c r="B27" s="71" t="s">
        <v>41</v>
      </c>
      <c r="D27" s="217">
        <v>146231</v>
      </c>
      <c r="E27" s="403">
        <v>132886</v>
      </c>
      <c r="F27" s="403">
        <v>154515</v>
      </c>
      <c r="G27" s="77">
        <v>125155</v>
      </c>
      <c r="H27" s="77">
        <v>63799</v>
      </c>
      <c r="I27" s="77">
        <v>49526</v>
      </c>
      <c r="J27" s="77">
        <v>38411</v>
      </c>
      <c r="K27" s="77">
        <v>31117</v>
      </c>
      <c r="L27" s="4"/>
      <c r="M27" s="217">
        <v>49511</v>
      </c>
      <c r="N27" s="403">
        <v>-4693</v>
      </c>
      <c r="O27" s="77">
        <v>47376</v>
      </c>
      <c r="P27" s="572">
        <v>54037</v>
      </c>
      <c r="Q27" s="77">
        <v>136710</v>
      </c>
      <c r="R27" s="77">
        <v>-5951</v>
      </c>
      <c r="S27" s="77">
        <v>3110</v>
      </c>
      <c r="T27" s="572">
        <v>-983</v>
      </c>
      <c r="U27" s="77">
        <v>41278</v>
      </c>
      <c r="V27" s="77">
        <v>72841</v>
      </c>
      <c r="W27" s="77">
        <v>28244</v>
      </c>
      <c r="X27" s="572">
        <v>12152</v>
      </c>
      <c r="Y27" s="77">
        <v>35767</v>
      </c>
      <c r="Z27" s="77">
        <v>16081</v>
      </c>
      <c r="AA27" s="77">
        <v>7799</v>
      </c>
      <c r="AB27" s="572">
        <v>65508</v>
      </c>
      <c r="AC27" s="77">
        <v>57924</v>
      </c>
      <c r="AD27" s="77">
        <v>-242</v>
      </c>
      <c r="AF27" s="217">
        <v>-6341</v>
      </c>
      <c r="AG27" s="403">
        <v>-469</v>
      </c>
      <c r="AH27" s="77">
        <v>109248</v>
      </c>
      <c r="AI27" s="77">
        <v>80635</v>
      </c>
      <c r="AJ27" s="77">
        <v>47190</v>
      </c>
      <c r="AK27" s="77">
        <v>17143</v>
      </c>
      <c r="AL27" s="77">
        <v>21216</v>
      </c>
      <c r="AM27" s="77">
        <v>21730</v>
      </c>
    </row>
    <row r="28" spans="2:54" x14ac:dyDescent="0.5">
      <c r="B28" s="71" t="s">
        <v>42</v>
      </c>
      <c r="D28" s="217">
        <v>-106770</v>
      </c>
      <c r="E28" s="403">
        <v>-104162</v>
      </c>
      <c r="F28" s="403">
        <v>-28914</v>
      </c>
      <c r="G28" s="77">
        <v>-10441</v>
      </c>
      <c r="H28" s="77">
        <v>-1075</v>
      </c>
      <c r="I28" s="77">
        <v>-11751</v>
      </c>
      <c r="J28" s="77">
        <v>-969</v>
      </c>
      <c r="K28" s="77">
        <v>-5193</v>
      </c>
      <c r="L28" s="4"/>
      <c r="M28" s="217">
        <v>-19687</v>
      </c>
      <c r="N28" s="403">
        <v>-21796</v>
      </c>
      <c r="O28" s="77">
        <v>-46534</v>
      </c>
      <c r="P28" s="572">
        <v>-18753</v>
      </c>
      <c r="Q28" s="77">
        <v>-34855</v>
      </c>
      <c r="R28" s="77">
        <v>-17615</v>
      </c>
      <c r="S28" s="77">
        <v>-27907</v>
      </c>
      <c r="T28" s="572">
        <v>-23785</v>
      </c>
      <c r="U28" s="77">
        <v>3002</v>
      </c>
      <c r="V28" s="77">
        <v>-13830</v>
      </c>
      <c r="W28" s="77">
        <v>-9435</v>
      </c>
      <c r="X28" s="572">
        <v>-8651</v>
      </c>
      <c r="Y28" s="77">
        <v>-507</v>
      </c>
      <c r="Z28" s="77">
        <v>-5782</v>
      </c>
      <c r="AA28" s="77">
        <v>-1368</v>
      </c>
      <c r="AB28" s="572">
        <v>-2784</v>
      </c>
      <c r="AC28" s="77">
        <v>-5716</v>
      </c>
      <c r="AD28" s="77">
        <v>9819</v>
      </c>
      <c r="AF28" s="217">
        <v>35358</v>
      </c>
      <c r="AG28" s="403">
        <v>22508</v>
      </c>
      <c r="AH28" s="77">
        <v>10851</v>
      </c>
      <c r="AI28" s="77">
        <v>12615</v>
      </c>
      <c r="AJ28" s="77">
        <v>11883</v>
      </c>
      <c r="AK28" s="77">
        <v>-1302</v>
      </c>
      <c r="AL28" s="77">
        <v>4857</v>
      </c>
      <c r="AM28" s="77">
        <v>530</v>
      </c>
      <c r="AQ28" s="504"/>
      <c r="AR28" s="435"/>
      <c r="AS28" s="435"/>
      <c r="AT28" s="435"/>
      <c r="AU28" s="435"/>
    </row>
    <row r="29" spans="2:54" x14ac:dyDescent="0.5">
      <c r="B29" s="72" t="s">
        <v>43</v>
      </c>
      <c r="C29" s="20"/>
      <c r="D29" s="218">
        <v>39461</v>
      </c>
      <c r="E29" s="516">
        <v>28724</v>
      </c>
      <c r="F29" s="516">
        <v>125601</v>
      </c>
      <c r="G29" s="85">
        <v>114714</v>
      </c>
      <c r="H29" s="85">
        <v>62724</v>
      </c>
      <c r="I29" s="85">
        <v>37775</v>
      </c>
      <c r="J29" s="85">
        <v>37442</v>
      </c>
      <c r="K29" s="85">
        <v>25924</v>
      </c>
      <c r="L29" s="8"/>
      <c r="M29" s="216">
        <v>29824</v>
      </c>
      <c r="N29" s="516">
        <v>-26489</v>
      </c>
      <c r="O29" s="86">
        <v>842</v>
      </c>
      <c r="P29" s="571">
        <v>35284</v>
      </c>
      <c r="Q29" s="86">
        <v>101855</v>
      </c>
      <c r="R29" s="86">
        <v>-23566</v>
      </c>
      <c r="S29" s="86">
        <v>-24797</v>
      </c>
      <c r="T29" s="571">
        <v>-24768</v>
      </c>
      <c r="U29" s="86">
        <v>44280</v>
      </c>
      <c r="V29" s="86">
        <v>59011</v>
      </c>
      <c r="W29" s="86">
        <v>18809</v>
      </c>
      <c r="X29" s="571">
        <v>3501</v>
      </c>
      <c r="Y29" s="85">
        <v>35260</v>
      </c>
      <c r="Z29" s="85">
        <v>10299</v>
      </c>
      <c r="AA29" s="85">
        <v>6431</v>
      </c>
      <c r="AB29" s="575">
        <v>62724</v>
      </c>
      <c r="AC29" s="85">
        <v>52208</v>
      </c>
      <c r="AD29" s="85">
        <v>9577</v>
      </c>
      <c r="AF29" s="218">
        <v>29017</v>
      </c>
      <c r="AG29" s="516">
        <v>22039</v>
      </c>
      <c r="AH29" s="85">
        <v>120099</v>
      </c>
      <c r="AI29" s="85">
        <v>93250</v>
      </c>
      <c r="AJ29" s="85">
        <v>59073</v>
      </c>
      <c r="AK29" s="85">
        <v>15841</v>
      </c>
      <c r="AL29" s="85">
        <v>26073</v>
      </c>
      <c r="AM29" s="85">
        <v>22260</v>
      </c>
      <c r="AQ29" s="504"/>
    </row>
    <row r="30" spans="2:54" x14ac:dyDescent="0.5">
      <c r="B30" s="71" t="s">
        <v>44</v>
      </c>
      <c r="D30" s="214">
        <v>-12207</v>
      </c>
      <c r="E30" s="511">
        <v>6358</v>
      </c>
      <c r="F30" s="511">
        <v>-12598</v>
      </c>
      <c r="G30" s="80">
        <v>-16360</v>
      </c>
      <c r="H30" s="80">
        <v>-5091</v>
      </c>
      <c r="I30" s="80">
        <v>-8109</v>
      </c>
      <c r="J30" s="80">
        <v>-1461</v>
      </c>
      <c r="K30" s="80">
        <v>-3403</v>
      </c>
      <c r="L30" s="203"/>
      <c r="M30" s="214">
        <v>-18142</v>
      </c>
      <c r="N30" s="511">
        <v>3373</v>
      </c>
      <c r="O30" s="80">
        <v>1200</v>
      </c>
      <c r="P30" s="568">
        <v>1362</v>
      </c>
      <c r="Q30" s="80">
        <v>-8321</v>
      </c>
      <c r="R30" s="80">
        <v>3346</v>
      </c>
      <c r="S30" s="80">
        <v>8099</v>
      </c>
      <c r="T30" s="568">
        <v>3234</v>
      </c>
      <c r="U30" s="80">
        <v>-8648</v>
      </c>
      <c r="V30" s="80">
        <v>3575</v>
      </c>
      <c r="W30" s="80">
        <v>-3651</v>
      </c>
      <c r="X30" s="568">
        <v>-3874</v>
      </c>
      <c r="Y30" s="80">
        <v>-5063</v>
      </c>
      <c r="Z30" s="80">
        <v>-5263</v>
      </c>
      <c r="AA30" s="80">
        <v>-1519</v>
      </c>
      <c r="AB30" s="568">
        <v>-4515</v>
      </c>
      <c r="AC30" s="80">
        <v>-2204</v>
      </c>
      <c r="AD30" s="80">
        <v>-2881</v>
      </c>
      <c r="AF30" s="214">
        <v>-15278</v>
      </c>
      <c r="AG30" s="511">
        <v>5473</v>
      </c>
      <c r="AH30" s="80">
        <v>-12345</v>
      </c>
      <c r="AI30" s="80">
        <v>-4038</v>
      </c>
      <c r="AJ30" s="80">
        <v>-1177</v>
      </c>
      <c r="AK30" s="80">
        <v>803</v>
      </c>
      <c r="AL30" s="80">
        <v>581</v>
      </c>
      <c r="AM30" s="80">
        <v>-932</v>
      </c>
    </row>
    <row r="31" spans="2:54" ht="16" thickBot="1" x14ac:dyDescent="0.55000000000000004">
      <c r="B31" s="92" t="s">
        <v>45</v>
      </c>
      <c r="C31" s="20"/>
      <c r="D31" s="219">
        <v>27254</v>
      </c>
      <c r="E31" s="404">
        <v>35082</v>
      </c>
      <c r="F31" s="404">
        <v>113003</v>
      </c>
      <c r="G31" s="90">
        <v>98354</v>
      </c>
      <c r="H31" s="90">
        <v>57633</v>
      </c>
      <c r="I31" s="90">
        <v>29666</v>
      </c>
      <c r="J31" s="90">
        <v>35981</v>
      </c>
      <c r="K31" s="90">
        <v>22521</v>
      </c>
      <c r="L31" s="8"/>
      <c r="M31" s="219">
        <v>11682</v>
      </c>
      <c r="N31" s="404">
        <v>-23116</v>
      </c>
      <c r="O31" s="90">
        <v>2042</v>
      </c>
      <c r="P31" s="573">
        <v>36646</v>
      </c>
      <c r="Q31" s="90">
        <v>93534</v>
      </c>
      <c r="R31" s="90">
        <v>-20220</v>
      </c>
      <c r="S31" s="90">
        <v>-16698</v>
      </c>
      <c r="T31" s="573">
        <v>-21534</v>
      </c>
      <c r="U31" s="90">
        <v>35632</v>
      </c>
      <c r="V31" s="90">
        <v>62586</v>
      </c>
      <c r="W31" s="90">
        <v>15158</v>
      </c>
      <c r="X31" s="573">
        <v>-373</v>
      </c>
      <c r="Y31" s="90">
        <v>30197</v>
      </c>
      <c r="Z31" s="90">
        <v>5036</v>
      </c>
      <c r="AA31" s="90">
        <v>4912</v>
      </c>
      <c r="AB31" s="573">
        <v>58209</v>
      </c>
      <c r="AC31" s="90">
        <v>50004</v>
      </c>
      <c r="AD31" s="90">
        <v>6696</v>
      </c>
      <c r="AE31" s="20"/>
      <c r="AF31" s="219">
        <v>13739</v>
      </c>
      <c r="AG31" s="404">
        <v>27512</v>
      </c>
      <c r="AH31" s="90">
        <v>107754</v>
      </c>
      <c r="AI31" s="90">
        <v>89212</v>
      </c>
      <c r="AJ31" s="90">
        <v>57896</v>
      </c>
      <c r="AK31" s="90">
        <v>16644</v>
      </c>
      <c r="AL31" s="90">
        <v>26654</v>
      </c>
      <c r="AM31" s="90">
        <v>21328</v>
      </c>
    </row>
    <row r="32" spans="2:54" x14ac:dyDescent="0.5">
      <c r="B32" s="70" t="s">
        <v>46</v>
      </c>
      <c r="D32" s="220">
        <v>238304</v>
      </c>
      <c r="E32" s="398">
        <v>187713</v>
      </c>
      <c r="F32" s="398">
        <v>177853</v>
      </c>
      <c r="G32" s="79">
        <v>155756</v>
      </c>
      <c r="H32" s="79">
        <v>157283</v>
      </c>
      <c r="I32" s="79">
        <v>130594</v>
      </c>
      <c r="J32" s="79">
        <v>134213</v>
      </c>
      <c r="K32" s="79">
        <v>85947</v>
      </c>
      <c r="L32" s="4"/>
      <c r="M32" s="220">
        <v>238304</v>
      </c>
      <c r="N32" s="398">
        <v>207953</v>
      </c>
      <c r="O32" s="79">
        <v>186972</v>
      </c>
      <c r="P32" s="574">
        <v>184960</v>
      </c>
      <c r="Q32" s="79">
        <v>187713</v>
      </c>
      <c r="R32" s="79">
        <v>187634</v>
      </c>
      <c r="S32" s="79">
        <v>181934</v>
      </c>
      <c r="T32" s="574">
        <v>186497</v>
      </c>
      <c r="U32" s="79">
        <v>177853</v>
      </c>
      <c r="V32" s="79">
        <v>157358</v>
      </c>
      <c r="W32" s="79">
        <v>159932</v>
      </c>
      <c r="X32" s="574">
        <v>156500</v>
      </c>
      <c r="Y32" s="79">
        <v>155756</v>
      </c>
      <c r="Z32" s="79">
        <v>154059</v>
      </c>
      <c r="AA32" s="79">
        <v>157034</v>
      </c>
      <c r="AB32" s="574">
        <v>158689</v>
      </c>
      <c r="AC32" s="79">
        <v>157283</v>
      </c>
      <c r="AD32" s="79">
        <v>146211</v>
      </c>
      <c r="AF32" s="220">
        <v>2161</v>
      </c>
      <c r="AG32" s="398">
        <v>2915</v>
      </c>
      <c r="AH32" s="79">
        <v>2702</v>
      </c>
      <c r="AI32" s="79">
        <v>2097</v>
      </c>
      <c r="AJ32" s="79">
        <v>1764</v>
      </c>
      <c r="AK32" s="79">
        <v>1822</v>
      </c>
      <c r="AL32" s="79">
        <v>897</v>
      </c>
      <c r="AM32" s="79">
        <v>906</v>
      </c>
    </row>
    <row r="33" spans="2:54" x14ac:dyDescent="0.5">
      <c r="B33" s="71" t="s">
        <v>47</v>
      </c>
      <c r="C33" s="14"/>
      <c r="D33" s="217">
        <v>1777400</v>
      </c>
      <c r="E33" s="403">
        <v>1702462</v>
      </c>
      <c r="F33" s="403">
        <v>1320526</v>
      </c>
      <c r="G33" s="77">
        <v>1051000</v>
      </c>
      <c r="H33" s="77">
        <v>524830</v>
      </c>
      <c r="I33" s="77">
        <v>325211</v>
      </c>
      <c r="J33" s="77">
        <v>227131</v>
      </c>
      <c r="K33" s="77">
        <v>202193</v>
      </c>
      <c r="L33" s="4"/>
      <c r="M33" s="217">
        <v>1777400</v>
      </c>
      <c r="N33" s="403">
        <v>1725724</v>
      </c>
      <c r="O33" s="77">
        <v>1675834</v>
      </c>
      <c r="P33" s="572">
        <v>1717270</v>
      </c>
      <c r="Q33" s="77">
        <v>1702462</v>
      </c>
      <c r="R33" s="77">
        <v>1690130</v>
      </c>
      <c r="S33" s="77">
        <v>1464106</v>
      </c>
      <c r="T33" s="572">
        <v>1357456</v>
      </c>
      <c r="U33" s="77">
        <v>1320526</v>
      </c>
      <c r="V33" s="77">
        <v>1295927</v>
      </c>
      <c r="W33" s="77">
        <v>1396318</v>
      </c>
      <c r="X33" s="572">
        <v>1174291</v>
      </c>
      <c r="Y33" s="77">
        <v>1051000</v>
      </c>
      <c r="Z33" s="77">
        <v>910831</v>
      </c>
      <c r="AA33" s="77">
        <v>735566</v>
      </c>
      <c r="AB33" s="572">
        <v>549860</v>
      </c>
      <c r="AC33" s="77">
        <v>524830</v>
      </c>
      <c r="AD33" s="77">
        <v>570579</v>
      </c>
      <c r="AF33" s="217">
        <v>10716</v>
      </c>
      <c r="AG33" s="403">
        <v>6509</v>
      </c>
      <c r="AH33" s="77">
        <v>12830</v>
      </c>
      <c r="AI33" s="77">
        <v>1773</v>
      </c>
      <c r="AJ33" s="77">
        <v>2301</v>
      </c>
      <c r="AK33" s="77">
        <v>1986</v>
      </c>
      <c r="AL33" s="77">
        <v>708</v>
      </c>
      <c r="AM33" s="77">
        <v>225</v>
      </c>
      <c r="AQ33" s="14"/>
    </row>
    <row r="34" spans="2:54" x14ac:dyDescent="0.5">
      <c r="B34" s="71" t="s">
        <v>48</v>
      </c>
      <c r="D34" s="217">
        <v>134763</v>
      </c>
      <c r="E34" s="403">
        <v>293159</v>
      </c>
      <c r="F34" s="403">
        <v>118902</v>
      </c>
      <c r="G34" s="77">
        <v>209826</v>
      </c>
      <c r="H34" s="77">
        <v>227361</v>
      </c>
      <c r="I34" s="77">
        <v>121892</v>
      </c>
      <c r="J34" s="77">
        <v>113522</v>
      </c>
      <c r="K34" s="77">
        <v>58586</v>
      </c>
      <c r="L34" s="4"/>
      <c r="M34" s="217">
        <v>134763</v>
      </c>
      <c r="N34" s="403">
        <v>126887</v>
      </c>
      <c r="O34" s="77">
        <v>160886</v>
      </c>
      <c r="P34" s="572">
        <v>207004</v>
      </c>
      <c r="Q34" s="77">
        <v>293159</v>
      </c>
      <c r="R34" s="77">
        <v>145081</v>
      </c>
      <c r="S34" s="77">
        <v>791164</v>
      </c>
      <c r="T34" s="572">
        <v>111408</v>
      </c>
      <c r="U34" s="77">
        <v>118902</v>
      </c>
      <c r="V34" s="77">
        <v>174294</v>
      </c>
      <c r="W34" s="77">
        <v>176657</v>
      </c>
      <c r="X34" s="572">
        <v>144340</v>
      </c>
      <c r="Y34" s="77">
        <v>209826</v>
      </c>
      <c r="Z34" s="77">
        <v>119661</v>
      </c>
      <c r="AA34" s="77">
        <v>158830</v>
      </c>
      <c r="AB34" s="572">
        <v>269161</v>
      </c>
      <c r="AC34" s="77">
        <v>227361</v>
      </c>
      <c r="AD34" s="77">
        <v>144221</v>
      </c>
      <c r="AF34" s="217">
        <f>3083+24</f>
        <v>3107</v>
      </c>
      <c r="AG34" s="403">
        <v>89570</v>
      </c>
      <c r="AH34" s="77">
        <v>5574</v>
      </c>
      <c r="AI34" s="77">
        <v>46006</v>
      </c>
      <c r="AJ34" s="77">
        <v>60384</v>
      </c>
      <c r="AK34" s="77">
        <v>43912</v>
      </c>
      <c r="AL34" s="77">
        <v>37319</v>
      </c>
      <c r="AM34" s="77">
        <v>29165</v>
      </c>
      <c r="AQ34" s="14"/>
    </row>
    <row r="35" spans="2:54" x14ac:dyDescent="0.5">
      <c r="B35" s="72" t="s">
        <v>49</v>
      </c>
      <c r="C35" s="20"/>
      <c r="D35" s="218">
        <v>2873267</v>
      </c>
      <c r="E35" s="516">
        <v>2797709</v>
      </c>
      <c r="F35" s="516">
        <v>2027600</v>
      </c>
      <c r="G35" s="85">
        <v>1743157</v>
      </c>
      <c r="H35" s="85">
        <v>1174002</v>
      </c>
      <c r="I35" s="85">
        <v>739817</v>
      </c>
      <c r="J35" s="85">
        <v>605671</v>
      </c>
      <c r="K35" s="85">
        <v>447081</v>
      </c>
      <c r="L35" s="8"/>
      <c r="M35" s="218">
        <v>2873267</v>
      </c>
      <c r="N35" s="516">
        <v>2781252</v>
      </c>
      <c r="O35" s="85">
        <v>2737453</v>
      </c>
      <c r="P35" s="575">
        <v>2770115</v>
      </c>
      <c r="Q35" s="85">
        <v>2797709</v>
      </c>
      <c r="R35" s="85">
        <v>2476251</v>
      </c>
      <c r="S35" s="85">
        <v>2437204</v>
      </c>
      <c r="T35" s="575">
        <v>2066656</v>
      </c>
      <c r="U35" s="85">
        <v>2027600</v>
      </c>
      <c r="V35" s="85">
        <v>1991304</v>
      </c>
      <c r="W35" s="85">
        <v>2048635</v>
      </c>
      <c r="X35" s="575">
        <v>1808451</v>
      </c>
      <c r="Y35" s="85">
        <v>1743157</v>
      </c>
      <c r="Z35" s="85">
        <v>1520095</v>
      </c>
      <c r="AA35" s="85">
        <v>1353260</v>
      </c>
      <c r="AB35" s="575">
        <v>1277991</v>
      </c>
      <c r="AC35" s="85">
        <v>1174002</v>
      </c>
      <c r="AD35" s="85">
        <v>1076968</v>
      </c>
      <c r="AE35" s="20"/>
      <c r="AF35" s="218">
        <v>1780403</v>
      </c>
      <c r="AG35" s="516">
        <v>1564111</v>
      </c>
      <c r="AH35" s="85">
        <v>977865</v>
      </c>
      <c r="AI35" s="85">
        <v>834041</v>
      </c>
      <c r="AJ35" s="85">
        <v>708738</v>
      </c>
      <c r="AK35" s="85">
        <v>444049</v>
      </c>
      <c r="AL35" s="85">
        <v>333082</v>
      </c>
      <c r="AM35" s="85">
        <v>220703</v>
      </c>
    </row>
    <row r="36" spans="2:54" x14ac:dyDescent="0.5">
      <c r="B36" s="71" t="s">
        <v>50</v>
      </c>
      <c r="D36" s="217">
        <v>1043759</v>
      </c>
      <c r="E36" s="403">
        <v>1021662.9999999999</v>
      </c>
      <c r="F36" s="403">
        <v>317484</v>
      </c>
      <c r="G36" s="77">
        <v>241354</v>
      </c>
      <c r="H36" s="77">
        <v>200488</v>
      </c>
      <c r="I36" s="77">
        <v>160268</v>
      </c>
      <c r="J36" s="77">
        <v>137603</v>
      </c>
      <c r="K36" s="77">
        <v>107685</v>
      </c>
      <c r="L36" s="4"/>
      <c r="M36" s="217">
        <v>1043759</v>
      </c>
      <c r="N36" s="403">
        <v>1045881</v>
      </c>
      <c r="O36" s="77">
        <v>1062936</v>
      </c>
      <c r="P36" s="572">
        <v>1048990</v>
      </c>
      <c r="Q36" s="77">
        <v>1021662.9999999999</v>
      </c>
      <c r="R36" s="77">
        <v>930801</v>
      </c>
      <c r="S36" s="77">
        <v>961915</v>
      </c>
      <c r="T36" s="572">
        <v>302139</v>
      </c>
      <c r="U36" s="77">
        <v>317484</v>
      </c>
      <c r="V36" s="77">
        <v>307912</v>
      </c>
      <c r="W36" s="77">
        <v>256676</v>
      </c>
      <c r="X36" s="572">
        <v>224743</v>
      </c>
      <c r="Y36" s="77">
        <v>241354</v>
      </c>
      <c r="Z36" s="77">
        <v>197019</v>
      </c>
      <c r="AA36" s="77">
        <v>254077</v>
      </c>
      <c r="AB36" s="572">
        <v>250215</v>
      </c>
      <c r="AC36" s="77">
        <v>200488</v>
      </c>
      <c r="AD36" s="77">
        <v>158881</v>
      </c>
      <c r="AF36" s="217">
        <v>1021229</v>
      </c>
      <c r="AG36" s="403">
        <v>1000166</v>
      </c>
      <c r="AH36" s="77">
        <v>296575</v>
      </c>
      <c r="AI36" s="77">
        <v>225277</v>
      </c>
      <c r="AJ36" s="77">
        <v>187739</v>
      </c>
      <c r="AK36" s="77">
        <v>135080</v>
      </c>
      <c r="AL36" s="77">
        <v>118128</v>
      </c>
      <c r="AM36" s="77">
        <v>96088</v>
      </c>
    </row>
    <row r="37" spans="2:54" x14ac:dyDescent="0.5">
      <c r="B37" s="71" t="s">
        <v>51</v>
      </c>
      <c r="D37" s="217"/>
      <c r="E37" s="403"/>
      <c r="F37" s="403">
        <v>115000</v>
      </c>
      <c r="G37" s="77">
        <v>150000</v>
      </c>
      <c r="H37" s="77">
        <v>150000</v>
      </c>
      <c r="I37" s="77">
        <v>75000</v>
      </c>
      <c r="J37" s="77"/>
      <c r="K37" s="77"/>
      <c r="L37" s="4"/>
      <c r="M37" s="217"/>
      <c r="N37" s="403"/>
      <c r="O37" s="77"/>
      <c r="P37" s="572"/>
      <c r="Q37" s="77"/>
      <c r="R37" s="77"/>
      <c r="S37" s="77"/>
      <c r="T37" s="572"/>
      <c r="U37" s="77">
        <v>115000</v>
      </c>
      <c r="V37" s="77">
        <v>115000</v>
      </c>
      <c r="W37" s="77">
        <v>172450</v>
      </c>
      <c r="X37" s="572">
        <v>157450</v>
      </c>
      <c r="Y37" s="77">
        <v>150000</v>
      </c>
      <c r="Z37" s="77">
        <v>150000</v>
      </c>
      <c r="AA37" s="77">
        <v>150000</v>
      </c>
      <c r="AB37" s="572">
        <v>150000</v>
      </c>
      <c r="AC37" s="77">
        <v>150000</v>
      </c>
      <c r="AD37" s="77">
        <v>150000</v>
      </c>
      <c r="AF37" s="217"/>
      <c r="AG37" s="403"/>
      <c r="AH37" s="77">
        <v>115000</v>
      </c>
      <c r="AI37" s="77">
        <v>150000</v>
      </c>
      <c r="AJ37" s="77">
        <v>150000</v>
      </c>
      <c r="AK37" s="77">
        <v>75000</v>
      </c>
      <c r="AL37" s="77"/>
      <c r="AM37" s="77"/>
    </row>
    <row r="38" spans="2:54" x14ac:dyDescent="0.5">
      <c r="B38" s="11" t="s">
        <v>52</v>
      </c>
      <c r="C38" s="20"/>
      <c r="D38" s="217">
        <v>1043759</v>
      </c>
      <c r="E38" s="517">
        <v>1021662.9999999999</v>
      </c>
      <c r="F38" s="517">
        <v>432484</v>
      </c>
      <c r="G38" s="208">
        <v>391354</v>
      </c>
      <c r="H38" s="208">
        <v>350488</v>
      </c>
      <c r="I38" s="208">
        <v>235268</v>
      </c>
      <c r="J38" s="208">
        <v>137603</v>
      </c>
      <c r="K38" s="208">
        <v>107685</v>
      </c>
      <c r="L38" s="8"/>
      <c r="M38" s="221">
        <v>1043759</v>
      </c>
      <c r="N38" s="517">
        <v>1045881</v>
      </c>
      <c r="O38" s="208">
        <v>1062936</v>
      </c>
      <c r="P38" s="576">
        <v>1048990</v>
      </c>
      <c r="Q38" s="208">
        <v>1021662.9999999999</v>
      </c>
      <c r="R38" s="208">
        <v>930801</v>
      </c>
      <c r="S38" s="208">
        <v>961915</v>
      </c>
      <c r="T38" s="576">
        <v>417139</v>
      </c>
      <c r="U38" s="208">
        <v>432484</v>
      </c>
      <c r="V38" s="208">
        <v>422912</v>
      </c>
      <c r="W38" s="208">
        <v>429126</v>
      </c>
      <c r="X38" s="576">
        <v>382193</v>
      </c>
      <c r="Y38" s="208">
        <v>391354</v>
      </c>
      <c r="Z38" s="208">
        <v>347019</v>
      </c>
      <c r="AA38" s="208">
        <v>404077</v>
      </c>
      <c r="AB38" s="576">
        <v>400215</v>
      </c>
      <c r="AC38" s="208">
        <v>350488</v>
      </c>
      <c r="AD38" s="208">
        <v>308881</v>
      </c>
      <c r="AE38" s="20"/>
      <c r="AF38" s="221">
        <v>1021229</v>
      </c>
      <c r="AG38" s="517">
        <v>1564111</v>
      </c>
      <c r="AH38" s="208">
        <v>411575</v>
      </c>
      <c r="AI38" s="208">
        <v>375277</v>
      </c>
      <c r="AJ38" s="208">
        <v>337739</v>
      </c>
      <c r="AK38" s="208">
        <v>210080</v>
      </c>
      <c r="AL38" s="208">
        <v>118128</v>
      </c>
      <c r="AM38" s="208">
        <v>96088</v>
      </c>
    </row>
    <row r="39" spans="2:54" x14ac:dyDescent="0.5">
      <c r="B39" s="71" t="s">
        <v>53</v>
      </c>
      <c r="D39" s="217">
        <v>496373</v>
      </c>
      <c r="E39" s="403">
        <v>370936</v>
      </c>
      <c r="F39" s="403">
        <v>441190</v>
      </c>
      <c r="G39" s="77">
        <v>363683</v>
      </c>
      <c r="H39" s="77">
        <v>285383</v>
      </c>
      <c r="I39" s="77">
        <v>194144</v>
      </c>
      <c r="J39" s="77">
        <v>192017</v>
      </c>
      <c r="K39" s="77">
        <v>83670</v>
      </c>
      <c r="L39" s="4"/>
      <c r="M39" s="217">
        <v>496373</v>
      </c>
      <c r="N39" s="403">
        <v>396618</v>
      </c>
      <c r="O39" s="77">
        <v>371261</v>
      </c>
      <c r="P39" s="572">
        <v>370824</v>
      </c>
      <c r="Q39" s="77">
        <v>370936</v>
      </c>
      <c r="R39" s="77">
        <v>288689</v>
      </c>
      <c r="S39" s="77">
        <v>441190</v>
      </c>
      <c r="T39" s="572">
        <v>442581</v>
      </c>
      <c r="U39" s="77">
        <v>441190</v>
      </c>
      <c r="V39" s="77">
        <v>441082</v>
      </c>
      <c r="W39" s="77">
        <v>439904</v>
      </c>
      <c r="X39" s="572">
        <v>438727</v>
      </c>
      <c r="Y39" s="77">
        <v>363683</v>
      </c>
      <c r="Z39" s="77">
        <v>362593</v>
      </c>
      <c r="AA39" s="77">
        <v>287332</v>
      </c>
      <c r="AB39" s="572">
        <v>286325</v>
      </c>
      <c r="AC39" s="77">
        <v>285383</v>
      </c>
      <c r="AD39" s="77">
        <v>277121</v>
      </c>
      <c r="AF39" s="217">
        <v>496373</v>
      </c>
      <c r="AG39" s="403">
        <v>370936</v>
      </c>
      <c r="AH39" s="77">
        <v>441190</v>
      </c>
      <c r="AI39" s="77">
        <v>363683</v>
      </c>
      <c r="AJ39" s="77">
        <v>285383</v>
      </c>
      <c r="AK39" s="77">
        <v>194144</v>
      </c>
      <c r="AL39" s="77">
        <v>192017</v>
      </c>
      <c r="AM39" s="77">
        <v>83670</v>
      </c>
    </row>
    <row r="40" spans="2:54" x14ac:dyDescent="0.5">
      <c r="B40" s="73" t="s">
        <v>54</v>
      </c>
      <c r="D40" s="217">
        <v>955572</v>
      </c>
      <c r="E40" s="403">
        <v>1087457</v>
      </c>
      <c r="F40" s="403">
        <v>890345</v>
      </c>
      <c r="G40" s="77">
        <v>723759</v>
      </c>
      <c r="H40" s="77">
        <v>346998</v>
      </c>
      <c r="I40" s="77">
        <v>221421</v>
      </c>
      <c r="J40" s="77">
        <v>207515</v>
      </c>
      <c r="K40" s="77">
        <v>213777</v>
      </c>
      <c r="L40" s="4"/>
      <c r="M40" s="217">
        <v>955572</v>
      </c>
      <c r="N40" s="403">
        <v>938065</v>
      </c>
      <c r="O40" s="77">
        <v>899174</v>
      </c>
      <c r="P40" s="572">
        <v>997053</v>
      </c>
      <c r="Q40" s="77">
        <v>1087457</v>
      </c>
      <c r="R40" s="77">
        <v>989631</v>
      </c>
      <c r="S40" s="77">
        <v>890345</v>
      </c>
      <c r="T40" s="572">
        <v>912931</v>
      </c>
      <c r="U40" s="77">
        <v>890345</v>
      </c>
      <c r="V40" s="77">
        <v>897540</v>
      </c>
      <c r="W40" s="77">
        <v>902443</v>
      </c>
      <c r="X40" s="572">
        <v>753021</v>
      </c>
      <c r="Y40" s="77">
        <v>723759</v>
      </c>
      <c r="Z40" s="77">
        <v>498212</v>
      </c>
      <c r="AA40" s="77">
        <v>434244</v>
      </c>
      <c r="AB40" s="572">
        <v>378181</v>
      </c>
      <c r="AC40" s="77">
        <v>346998</v>
      </c>
      <c r="AD40" s="77">
        <v>343816</v>
      </c>
      <c r="AF40" s="217"/>
      <c r="AG40" s="403"/>
      <c r="AH40" s="77"/>
      <c r="AI40" s="77"/>
      <c r="AJ40" s="77"/>
      <c r="AK40" s="77"/>
      <c r="AL40" s="77"/>
      <c r="AM40" s="77"/>
      <c r="AQ40" s="14"/>
      <c r="AR40" s="14"/>
      <c r="AS40" s="14"/>
      <c r="AT40" s="14"/>
      <c r="AU40" s="14"/>
      <c r="AW40" s="14"/>
      <c r="AX40" s="14"/>
      <c r="AY40" s="14"/>
      <c r="AZ40" s="14"/>
      <c r="BA40" s="14"/>
      <c r="BB40" s="14"/>
    </row>
    <row r="41" spans="2:54" x14ac:dyDescent="0.5">
      <c r="B41" s="73" t="s">
        <v>55</v>
      </c>
      <c r="D41" s="217">
        <v>377563</v>
      </c>
      <c r="E41" s="403">
        <v>317653</v>
      </c>
      <c r="F41" s="403">
        <v>263581</v>
      </c>
      <c r="G41" s="77">
        <v>264361</v>
      </c>
      <c r="H41" s="77">
        <v>191133</v>
      </c>
      <c r="I41" s="77">
        <v>88984</v>
      </c>
      <c r="J41" s="77">
        <v>68536</v>
      </c>
      <c r="K41" s="77">
        <v>41949</v>
      </c>
      <c r="L41" s="4"/>
      <c r="M41" s="217">
        <v>377563</v>
      </c>
      <c r="N41" s="403">
        <v>400688</v>
      </c>
      <c r="O41" s="77">
        <v>380605</v>
      </c>
      <c r="P41" s="572">
        <v>353248</v>
      </c>
      <c r="Q41" s="77">
        <v>317653</v>
      </c>
      <c r="R41" s="77">
        <v>267130</v>
      </c>
      <c r="S41" s="77">
        <v>263581</v>
      </c>
      <c r="T41" s="572">
        <v>294005</v>
      </c>
      <c r="U41" s="77">
        <v>263581</v>
      </c>
      <c r="V41" s="77">
        <v>229770</v>
      </c>
      <c r="W41" s="77">
        <v>277162</v>
      </c>
      <c r="X41" s="572">
        <v>231637</v>
      </c>
      <c r="Y41" s="77">
        <v>264361</v>
      </c>
      <c r="Z41" s="77">
        <v>312271</v>
      </c>
      <c r="AA41" s="77">
        <v>227607</v>
      </c>
      <c r="AB41" s="572">
        <v>213270</v>
      </c>
      <c r="AC41" s="77">
        <v>191133</v>
      </c>
      <c r="AD41" s="77">
        <v>147150</v>
      </c>
      <c r="AF41" s="217">
        <v>262801</v>
      </c>
      <c r="AG41" s="403">
        <v>193009</v>
      </c>
      <c r="AH41" s="77">
        <v>125100</v>
      </c>
      <c r="AI41" s="77">
        <v>96334</v>
      </c>
      <c r="AJ41" s="77">
        <v>85616</v>
      </c>
      <c r="AK41" s="77">
        <v>39825</v>
      </c>
      <c r="AL41" s="77">
        <v>22937</v>
      </c>
      <c r="AM41" s="77">
        <v>40945</v>
      </c>
    </row>
    <row r="42" spans="2:54" x14ac:dyDescent="0.5">
      <c r="B42" s="154" t="s">
        <v>56</v>
      </c>
      <c r="D42" s="218">
        <v>1829508</v>
      </c>
      <c r="E42" s="516">
        <v>1776046</v>
      </c>
      <c r="F42" s="516">
        <v>1595116</v>
      </c>
      <c r="G42" s="85">
        <v>1351803</v>
      </c>
      <c r="H42" s="85">
        <v>823514</v>
      </c>
      <c r="I42" s="85">
        <v>504549</v>
      </c>
      <c r="J42" s="85">
        <v>468068</v>
      </c>
      <c r="K42" s="85">
        <v>339396</v>
      </c>
      <c r="L42" s="8"/>
      <c r="M42" s="218">
        <v>1829508</v>
      </c>
      <c r="N42" s="516">
        <v>1735371</v>
      </c>
      <c r="O42" s="85">
        <v>1651040</v>
      </c>
      <c r="P42" s="575">
        <v>1721125</v>
      </c>
      <c r="Q42" s="85">
        <v>1776046</v>
      </c>
      <c r="R42" s="85">
        <v>1545450</v>
      </c>
      <c r="S42" s="85">
        <v>1595116</v>
      </c>
      <c r="T42" s="575">
        <v>1649517</v>
      </c>
      <c r="U42" s="85">
        <v>1595116</v>
      </c>
      <c r="V42" s="85">
        <v>1568392</v>
      </c>
      <c r="W42" s="85">
        <v>1619509</v>
      </c>
      <c r="X42" s="575">
        <v>1423385</v>
      </c>
      <c r="Y42" s="85">
        <v>1351803</v>
      </c>
      <c r="Z42" s="85">
        <v>1173076</v>
      </c>
      <c r="AA42" s="85">
        <v>949183</v>
      </c>
      <c r="AB42" s="575">
        <v>877776</v>
      </c>
      <c r="AC42" s="85">
        <v>823514</v>
      </c>
      <c r="AD42" s="85">
        <v>768087</v>
      </c>
      <c r="AF42" s="218">
        <v>759174</v>
      </c>
      <c r="AG42" s="516">
        <v>563945</v>
      </c>
      <c r="AH42" s="85">
        <v>566290</v>
      </c>
      <c r="AI42" s="85">
        <v>460017</v>
      </c>
      <c r="AJ42" s="85">
        <v>370999</v>
      </c>
      <c r="AK42" s="85">
        <v>233969</v>
      </c>
      <c r="AL42" s="85">
        <v>214954</v>
      </c>
      <c r="AM42" s="85">
        <v>124615</v>
      </c>
    </row>
    <row r="43" spans="2:54" x14ac:dyDescent="0.5">
      <c r="B43" s="71" t="s">
        <v>57</v>
      </c>
      <c r="D43" s="217">
        <v>23808</v>
      </c>
      <c r="E43" s="403">
        <v>35196</v>
      </c>
      <c r="F43" s="403">
        <v>10655</v>
      </c>
      <c r="G43" s="77">
        <v>10337</v>
      </c>
      <c r="H43" s="77">
        <v>46484</v>
      </c>
      <c r="I43" s="77">
        <v>3831</v>
      </c>
      <c r="J43" s="77">
        <v>1330</v>
      </c>
      <c r="K43" s="77">
        <v>12576</v>
      </c>
      <c r="L43" s="4"/>
      <c r="M43" s="217">
        <v>23808</v>
      </c>
      <c r="N43" s="403">
        <v>3946</v>
      </c>
      <c r="O43" s="77">
        <v>7388</v>
      </c>
      <c r="P43" s="572">
        <v>622</v>
      </c>
      <c r="Q43" s="77">
        <v>35196</v>
      </c>
      <c r="R43" s="77">
        <v>11394</v>
      </c>
      <c r="S43" s="77">
        <v>2143</v>
      </c>
      <c r="T43" s="572">
        <v>6455</v>
      </c>
      <c r="U43" s="77">
        <v>646</v>
      </c>
      <c r="V43" s="77">
        <v>8401</v>
      </c>
      <c r="W43" s="77">
        <v>172</v>
      </c>
      <c r="X43" s="572">
        <v>1436</v>
      </c>
      <c r="Y43" s="77">
        <v>3014</v>
      </c>
      <c r="Z43" s="77">
        <v>3744</v>
      </c>
      <c r="AA43" s="77">
        <v>2635</v>
      </c>
      <c r="AB43" s="572">
        <v>944</v>
      </c>
      <c r="AC43" s="77">
        <v>94629</v>
      </c>
      <c r="AD43" s="77">
        <v>-38040</v>
      </c>
      <c r="AF43" s="217">
        <v>628</v>
      </c>
      <c r="AG43" s="403">
        <v>2573</v>
      </c>
      <c r="AH43" s="110">
        <v>1898</v>
      </c>
      <c r="AI43" s="110">
        <v>1227</v>
      </c>
      <c r="AJ43" s="110">
        <v>1572</v>
      </c>
      <c r="AK43" s="110">
        <v>1330</v>
      </c>
      <c r="AL43" s="112">
        <v>344</v>
      </c>
      <c r="AM43" s="112">
        <v>787</v>
      </c>
    </row>
    <row r="44" spans="2:54" ht="16" thickBot="1" x14ac:dyDescent="0.55000000000000004">
      <c r="B44" s="71" t="s">
        <v>58</v>
      </c>
      <c r="D44" s="217">
        <v>1356591</v>
      </c>
      <c r="E44" s="403">
        <v>1189642</v>
      </c>
      <c r="F44" s="403">
        <v>1229897</v>
      </c>
      <c r="G44" s="77">
        <v>892815</v>
      </c>
      <c r="H44" s="77">
        <v>427794</v>
      </c>
      <c r="I44" s="77">
        <v>303730</v>
      </c>
      <c r="J44" s="77">
        <v>302657</v>
      </c>
      <c r="K44" s="77">
        <v>239342</v>
      </c>
      <c r="L44" s="536"/>
      <c r="M44" s="217">
        <v>1356591</v>
      </c>
      <c r="N44" s="403">
        <v>1285039</v>
      </c>
      <c r="O44" s="77">
        <v>1170811</v>
      </c>
      <c r="P44" s="572">
        <v>1187032</v>
      </c>
      <c r="Q44" s="77">
        <v>1189642</v>
      </c>
      <c r="R44" s="77">
        <v>1148825</v>
      </c>
      <c r="S44" s="77">
        <v>928031</v>
      </c>
      <c r="T44" s="572">
        <v>1332256</v>
      </c>
      <c r="U44" s="77">
        <v>1229897</v>
      </c>
      <c r="V44" s="77">
        <v>1174054</v>
      </c>
      <c r="W44" s="77">
        <v>1177376</v>
      </c>
      <c r="X44" s="572">
        <v>1060705</v>
      </c>
      <c r="Y44" s="77">
        <v>892815</v>
      </c>
      <c r="Z44" s="77">
        <v>754542</v>
      </c>
      <c r="AA44" s="77">
        <v>576142</v>
      </c>
      <c r="AB44" s="572">
        <v>405491</v>
      </c>
      <c r="AC44" s="77">
        <v>427794</v>
      </c>
      <c r="AD44" s="77">
        <v>489818</v>
      </c>
      <c r="AF44" s="217">
        <v>652213</v>
      </c>
      <c r="AG44" s="403">
        <v>282230</v>
      </c>
      <c r="AH44" s="77">
        <v>437496</v>
      </c>
      <c r="AI44" s="77">
        <v>321665</v>
      </c>
      <c r="AJ44" s="77">
        <v>238061</v>
      </c>
      <c r="AK44" s="77">
        <v>150461</v>
      </c>
      <c r="AL44" s="77">
        <v>156347</v>
      </c>
      <c r="AM44" s="77">
        <v>55995</v>
      </c>
    </row>
    <row r="45" spans="2:54" x14ac:dyDescent="0.5">
      <c r="B45" s="70" t="s">
        <v>59</v>
      </c>
      <c r="D45" s="220">
        <v>-39728</v>
      </c>
      <c r="E45" s="398">
        <v>-383552</v>
      </c>
      <c r="F45" s="398">
        <v>-272096</v>
      </c>
      <c r="G45" s="79">
        <v>-374341</v>
      </c>
      <c r="H45" s="79">
        <v>-114775</v>
      </c>
      <c r="I45" s="79">
        <v>-35616</v>
      </c>
      <c r="J45" s="79">
        <v>19684</v>
      </c>
      <c r="K45" s="79">
        <v>-150796</v>
      </c>
      <c r="L45" s="537"/>
      <c r="M45" s="213">
        <v>-39728</v>
      </c>
      <c r="N45" s="398">
        <v>-130321</v>
      </c>
      <c r="O45" s="78">
        <v>56373</v>
      </c>
      <c r="P45" s="567">
        <v>30190</v>
      </c>
      <c r="Q45" s="78">
        <v>-383552</v>
      </c>
      <c r="R45" s="78">
        <v>-190702</v>
      </c>
      <c r="S45" s="78">
        <v>-126308</v>
      </c>
      <c r="T45" s="567">
        <v>-73771</v>
      </c>
      <c r="U45" s="78">
        <v>45250</v>
      </c>
      <c r="V45" s="79">
        <v>-13656</v>
      </c>
      <c r="W45" s="79">
        <v>-134680</v>
      </c>
      <c r="X45" s="574">
        <v>-169010</v>
      </c>
      <c r="Y45" s="79">
        <v>-129952</v>
      </c>
      <c r="Z45" s="79">
        <v>-155928</v>
      </c>
      <c r="AA45" s="79">
        <v>-159942</v>
      </c>
      <c r="AB45" s="574">
        <v>71481</v>
      </c>
      <c r="AC45" s="79">
        <v>97495</v>
      </c>
      <c r="AD45" s="79">
        <v>-71581</v>
      </c>
      <c r="AF45" s="220">
        <v>130689</v>
      </c>
      <c r="AG45" s="398">
        <v>15780</v>
      </c>
      <c r="AH45" s="79">
        <v>84398</v>
      </c>
      <c r="AI45" s="79">
        <v>47639</v>
      </c>
      <c r="AJ45" s="79">
        <v>81953</v>
      </c>
      <c r="AK45" s="79">
        <v>5892</v>
      </c>
      <c r="AL45" s="79">
        <v>1424</v>
      </c>
      <c r="AM45" s="79">
        <v>20228</v>
      </c>
    </row>
    <row r="46" spans="2:54" x14ac:dyDescent="0.5">
      <c r="B46" s="71" t="s">
        <v>60</v>
      </c>
      <c r="D46" s="217">
        <v>90147</v>
      </c>
      <c r="E46" s="403">
        <v>18802</v>
      </c>
      <c r="F46" s="403">
        <v>70331</v>
      </c>
      <c r="G46" s="77">
        <v>104698</v>
      </c>
      <c r="H46" s="77">
        <v>73949</v>
      </c>
      <c r="I46" s="77">
        <v>56830</v>
      </c>
      <c r="J46" s="77">
        <v>19531</v>
      </c>
      <c r="K46" s="77">
        <v>50807</v>
      </c>
      <c r="L46" s="4"/>
      <c r="M46" s="217">
        <v>90147</v>
      </c>
      <c r="N46" s="403">
        <v>-55480</v>
      </c>
      <c r="O46" s="77">
        <v>13497</v>
      </c>
      <c r="P46" s="572">
        <v>36448</v>
      </c>
      <c r="Q46" s="77">
        <v>18802</v>
      </c>
      <c r="R46" s="77">
        <v>41179</v>
      </c>
      <c r="S46" s="77">
        <v>-18071</v>
      </c>
      <c r="T46" s="572">
        <v>-21038</v>
      </c>
      <c r="U46" s="77">
        <v>29389</v>
      </c>
      <c r="V46" s="77">
        <v>-13196</v>
      </c>
      <c r="W46" s="77">
        <v>95423</v>
      </c>
      <c r="X46" s="572">
        <v>-41285</v>
      </c>
      <c r="Y46" s="77">
        <v>28719</v>
      </c>
      <c r="Z46" s="77">
        <v>7082</v>
      </c>
      <c r="AA46" s="77">
        <v>41169</v>
      </c>
      <c r="AB46" s="572">
        <v>27728</v>
      </c>
      <c r="AC46" s="77">
        <v>286219</v>
      </c>
      <c r="AD46" s="77">
        <v>2612</v>
      </c>
      <c r="AF46" s="217">
        <v>126482</v>
      </c>
      <c r="AG46" s="403">
        <v>10556</v>
      </c>
      <c r="AH46" s="77">
        <v>105713</v>
      </c>
      <c r="AI46" s="77">
        <v>41757</v>
      </c>
      <c r="AJ46" s="77">
        <v>82564</v>
      </c>
      <c r="AK46" s="77">
        <v>7776</v>
      </c>
      <c r="AL46" s="77">
        <v>2450</v>
      </c>
      <c r="AM46" s="77">
        <v>21116</v>
      </c>
      <c r="AN46" s="14"/>
      <c r="AV46" s="14"/>
    </row>
    <row r="47" spans="2:54" x14ac:dyDescent="0.5">
      <c r="B47" s="71" t="s">
        <v>61</v>
      </c>
      <c r="D47" s="217">
        <v>-102856</v>
      </c>
      <c r="E47" s="403">
        <v>-94961</v>
      </c>
      <c r="F47" s="403">
        <v>-13271</v>
      </c>
      <c r="G47" s="77">
        <v>-25054</v>
      </c>
      <c r="H47" s="77">
        <v>-63165</v>
      </c>
      <c r="I47" s="77">
        <v>-22975</v>
      </c>
      <c r="J47" s="77">
        <v>-11594</v>
      </c>
      <c r="K47" s="77">
        <v>-655</v>
      </c>
      <c r="L47" s="4"/>
      <c r="M47" s="217">
        <v>-102856</v>
      </c>
      <c r="N47" s="403">
        <v>14650</v>
      </c>
      <c r="O47" s="77">
        <v>-26636</v>
      </c>
      <c r="P47" s="572">
        <v>-10190</v>
      </c>
      <c r="Q47" s="77">
        <v>-94961</v>
      </c>
      <c r="R47" s="77">
        <v>177074</v>
      </c>
      <c r="S47" s="77">
        <v>-217252</v>
      </c>
      <c r="T47" s="572">
        <v>-16589</v>
      </c>
      <c r="U47" s="77">
        <v>-5449</v>
      </c>
      <c r="V47" s="77">
        <v>-8294</v>
      </c>
      <c r="W47" s="77">
        <v>3447</v>
      </c>
      <c r="X47" s="572">
        <v>-2975</v>
      </c>
      <c r="Y47" s="77">
        <v>-4303</v>
      </c>
      <c r="Z47" s="77">
        <v>-8796</v>
      </c>
      <c r="AA47" s="77">
        <v>-4708</v>
      </c>
      <c r="AB47" s="572">
        <v>-7247</v>
      </c>
      <c r="AC47" s="77">
        <v>-15020</v>
      </c>
      <c r="AD47" s="77">
        <v>-38040</v>
      </c>
      <c r="AF47" s="217">
        <v>-376974</v>
      </c>
      <c r="AG47" s="403">
        <v>-491098</v>
      </c>
      <c r="AH47" s="77">
        <v>-145382</v>
      </c>
      <c r="AI47" s="77">
        <v>-137791</v>
      </c>
      <c r="AJ47" s="77">
        <v>-241249</v>
      </c>
      <c r="AK47" s="77">
        <v>-73094</v>
      </c>
      <c r="AL47" s="77">
        <v>-105405</v>
      </c>
      <c r="AM47" s="77">
        <v>-28113</v>
      </c>
    </row>
    <row r="48" spans="2:54" x14ac:dyDescent="0.5">
      <c r="B48" s="71" t="s">
        <v>62</v>
      </c>
      <c r="D48" s="217">
        <v>-16528</v>
      </c>
      <c r="E48" s="403">
        <v>652770</v>
      </c>
      <c r="F48" s="403">
        <v>194443</v>
      </c>
      <c r="G48" s="77">
        <v>381860</v>
      </c>
      <c r="H48" s="77">
        <v>283409</v>
      </c>
      <c r="I48" s="77">
        <v>66961</v>
      </c>
      <c r="J48" s="77">
        <v>36934</v>
      </c>
      <c r="K48" s="77">
        <v>161857</v>
      </c>
      <c r="L48" s="4"/>
      <c r="M48" s="217">
        <v>-16528</v>
      </c>
      <c r="N48" s="403">
        <v>81672</v>
      </c>
      <c r="O48" s="77">
        <v>-75855</v>
      </c>
      <c r="P48" s="572">
        <v>-106155</v>
      </c>
      <c r="Q48" s="77">
        <v>652770</v>
      </c>
      <c r="R48" s="77">
        <v>26240</v>
      </c>
      <c r="S48" s="77">
        <v>194443</v>
      </c>
      <c r="T48" s="572">
        <v>82866</v>
      </c>
      <c r="U48" s="77">
        <v>-95193</v>
      </c>
      <c r="V48" s="77">
        <v>19587</v>
      </c>
      <c r="W48" s="77">
        <v>163550</v>
      </c>
      <c r="X48" s="572">
        <v>106499</v>
      </c>
      <c r="Y48" s="77">
        <v>224420</v>
      </c>
      <c r="Z48" s="77">
        <v>125555</v>
      </c>
      <c r="AA48" s="77">
        <v>54319</v>
      </c>
      <c r="AB48" s="572">
        <v>-22434</v>
      </c>
      <c r="AC48" s="77">
        <v>965</v>
      </c>
      <c r="AD48" s="77">
        <v>142548</v>
      </c>
      <c r="AF48" s="217">
        <v>159822</v>
      </c>
      <c r="AG48" s="403">
        <v>557928</v>
      </c>
      <c r="AH48" s="77">
        <v>20552</v>
      </c>
      <c r="AI48" s="77">
        <v>75774</v>
      </c>
      <c r="AJ48" s="77">
        <v>175768</v>
      </c>
      <c r="AK48" s="77">
        <v>73795</v>
      </c>
      <c r="AL48" s="77">
        <v>112135</v>
      </c>
      <c r="AM48" s="77">
        <v>25107</v>
      </c>
    </row>
    <row r="49" spans="2:39" x14ac:dyDescent="0.5">
      <c r="B49" s="71" t="s">
        <v>63</v>
      </c>
      <c r="D49" s="217">
        <v>-158396</v>
      </c>
      <c r="E49" s="403">
        <v>174257</v>
      </c>
      <c r="F49" s="403">
        <v>-90924</v>
      </c>
      <c r="G49" s="77">
        <v>-17535</v>
      </c>
      <c r="H49" s="77">
        <v>105469</v>
      </c>
      <c r="I49" s="77">
        <v>8370</v>
      </c>
      <c r="J49" s="77">
        <v>54936</v>
      </c>
      <c r="K49" s="77">
        <v>10406</v>
      </c>
      <c r="L49" s="4"/>
      <c r="M49" s="217">
        <v>-158396</v>
      </c>
      <c r="N49" s="403">
        <v>-33999</v>
      </c>
      <c r="O49" s="77">
        <v>-46118</v>
      </c>
      <c r="P49" s="572">
        <v>-86155</v>
      </c>
      <c r="Q49" s="77">
        <v>174257</v>
      </c>
      <c r="R49" s="77">
        <v>12612</v>
      </c>
      <c r="S49" s="77">
        <v>-90924</v>
      </c>
      <c r="T49" s="572">
        <v>-7494</v>
      </c>
      <c r="U49" s="77">
        <v>-55392</v>
      </c>
      <c r="V49" s="77">
        <v>-2363</v>
      </c>
      <c r="W49" s="77">
        <v>32317</v>
      </c>
      <c r="X49" s="572">
        <v>-65486</v>
      </c>
      <c r="Y49" s="77">
        <v>90165</v>
      </c>
      <c r="Z49" s="77">
        <v>-39169</v>
      </c>
      <c r="AA49" s="77">
        <v>-110331</v>
      </c>
      <c r="AB49" s="572">
        <v>41800</v>
      </c>
      <c r="AC49" s="77">
        <v>83140</v>
      </c>
      <c r="AD49" s="77">
        <v>33227</v>
      </c>
      <c r="AF49" s="217">
        <v>-86463</v>
      </c>
      <c r="AG49" s="403">
        <v>83996</v>
      </c>
      <c r="AH49" s="77">
        <v>-40432</v>
      </c>
      <c r="AI49" s="77">
        <v>-14378</v>
      </c>
      <c r="AJ49" s="77">
        <v>16472</v>
      </c>
      <c r="AK49" s="77">
        <v>6593</v>
      </c>
      <c r="AL49" s="77">
        <v>8154</v>
      </c>
      <c r="AM49" s="77">
        <v>17222</v>
      </c>
    </row>
    <row r="50" spans="2:39" ht="16" thickBot="1" x14ac:dyDescent="0.55000000000000004">
      <c r="B50" s="63" t="s">
        <v>64</v>
      </c>
      <c r="D50" s="598"/>
      <c r="E50" s="599"/>
      <c r="F50" s="599"/>
      <c r="G50" s="440"/>
      <c r="H50" s="440"/>
      <c r="I50" s="440"/>
      <c r="J50" s="68"/>
      <c r="K50" s="68"/>
      <c r="M50" s="598"/>
      <c r="N50" s="599"/>
      <c r="O50" s="616"/>
      <c r="P50" s="617"/>
      <c r="Q50" s="616"/>
      <c r="R50" s="616"/>
      <c r="S50" s="616"/>
      <c r="T50" s="617"/>
      <c r="U50" s="440"/>
      <c r="V50" s="440"/>
      <c r="W50" s="440"/>
      <c r="X50" s="577"/>
      <c r="Y50" s="68"/>
      <c r="Z50" s="68"/>
      <c r="AA50" s="68"/>
      <c r="AB50" s="587"/>
      <c r="AC50" s="68"/>
      <c r="AD50" s="68"/>
      <c r="AF50" s="222"/>
      <c r="AG50" s="518"/>
      <c r="AH50" s="68"/>
      <c r="AI50" s="68"/>
      <c r="AJ50" s="68"/>
      <c r="AK50" s="68"/>
      <c r="AL50" s="68"/>
      <c r="AM50" s="68"/>
    </row>
    <row r="51" spans="2:39" x14ac:dyDescent="0.5">
      <c r="B51" s="70" t="s">
        <v>65</v>
      </c>
      <c r="D51" s="600">
        <v>867</v>
      </c>
      <c r="E51" s="519">
        <v>768</v>
      </c>
      <c r="F51" s="519">
        <v>615</v>
      </c>
      <c r="G51" s="75">
        <v>431</v>
      </c>
      <c r="H51" s="75">
        <v>265</v>
      </c>
      <c r="I51" s="75">
        <v>168</v>
      </c>
      <c r="J51" s="75">
        <v>117</v>
      </c>
      <c r="K51" s="75">
        <v>95</v>
      </c>
      <c r="L51" s="7"/>
      <c r="M51" s="600">
        <v>867</v>
      </c>
      <c r="N51" s="519">
        <v>857</v>
      </c>
      <c r="O51" s="70">
        <v>892</v>
      </c>
      <c r="P51" s="618">
        <v>816</v>
      </c>
      <c r="Q51" s="70">
        <v>768</v>
      </c>
      <c r="R51" s="70">
        <v>792</v>
      </c>
      <c r="S51" s="70">
        <v>744</v>
      </c>
      <c r="T51" s="618">
        <v>710</v>
      </c>
      <c r="U51" s="75">
        <v>615</v>
      </c>
      <c r="V51" s="75">
        <v>617</v>
      </c>
      <c r="W51" s="75">
        <v>656</v>
      </c>
      <c r="X51" s="578">
        <v>570</v>
      </c>
      <c r="Y51" s="75">
        <v>431</v>
      </c>
      <c r="Z51" s="75">
        <v>464</v>
      </c>
      <c r="AA51" s="75">
        <v>400</v>
      </c>
      <c r="AB51" s="578">
        <v>350</v>
      </c>
      <c r="AC51" s="75">
        <v>265</v>
      </c>
      <c r="AD51" s="75">
        <v>273</v>
      </c>
      <c r="AF51" s="223">
        <v>591</v>
      </c>
      <c r="AG51" s="519">
        <v>508</v>
      </c>
      <c r="AH51" s="75">
        <v>406</v>
      </c>
      <c r="AI51" s="75">
        <v>306</v>
      </c>
      <c r="AJ51" s="75">
        <v>209</v>
      </c>
      <c r="AK51" s="75">
        <v>150</v>
      </c>
      <c r="AL51" s="75">
        <v>112</v>
      </c>
      <c r="AM51" s="75">
        <v>90</v>
      </c>
    </row>
    <row r="52" spans="2:39" x14ac:dyDescent="0.5">
      <c r="B52" s="71" t="s">
        <v>66</v>
      </c>
      <c r="D52" s="601">
        <v>924</v>
      </c>
      <c r="E52" s="520">
        <v>843</v>
      </c>
      <c r="F52" s="520">
        <v>713</v>
      </c>
      <c r="G52" s="74">
        <v>550</v>
      </c>
      <c r="H52" s="74">
        <v>343</v>
      </c>
      <c r="I52" s="74">
        <v>203</v>
      </c>
      <c r="J52" s="74">
        <v>148</v>
      </c>
      <c r="K52" s="74">
        <v>99</v>
      </c>
      <c r="L52" s="7"/>
      <c r="M52" s="601">
        <v>924</v>
      </c>
      <c r="N52" s="520">
        <v>933</v>
      </c>
      <c r="O52" s="73">
        <v>890</v>
      </c>
      <c r="P52" s="619">
        <v>875</v>
      </c>
      <c r="Q52" s="73">
        <v>843</v>
      </c>
      <c r="R52" s="73">
        <v>824</v>
      </c>
      <c r="S52" s="73">
        <v>800</v>
      </c>
      <c r="T52" s="619">
        <v>761</v>
      </c>
      <c r="U52" s="74">
        <v>713</v>
      </c>
      <c r="V52" s="74">
        <v>697</v>
      </c>
      <c r="W52" s="74">
        <v>669</v>
      </c>
      <c r="X52" s="579">
        <v>635</v>
      </c>
      <c r="Y52" s="74">
        <v>550</v>
      </c>
      <c r="Z52" s="74">
        <v>500</v>
      </c>
      <c r="AA52" s="74">
        <v>435</v>
      </c>
      <c r="AB52" s="579">
        <v>386</v>
      </c>
      <c r="AC52" s="74">
        <v>343</v>
      </c>
      <c r="AD52" s="74">
        <v>297</v>
      </c>
      <c r="AF52" s="224">
        <v>611</v>
      </c>
      <c r="AG52" s="520">
        <v>571</v>
      </c>
      <c r="AH52" s="74">
        <v>485</v>
      </c>
      <c r="AI52" s="74">
        <v>369</v>
      </c>
      <c r="AJ52" s="74">
        <v>244</v>
      </c>
      <c r="AK52" s="74">
        <v>161</v>
      </c>
      <c r="AL52" s="74">
        <v>127</v>
      </c>
      <c r="AM52" s="74">
        <v>96</v>
      </c>
    </row>
    <row r="53" spans="2:39" ht="16" thickBot="1" x14ac:dyDescent="0.55000000000000004">
      <c r="B53" s="83" t="s">
        <v>67</v>
      </c>
      <c r="D53" s="602"/>
      <c r="E53" s="603"/>
      <c r="F53" s="603"/>
      <c r="G53" s="84"/>
      <c r="H53" s="84"/>
      <c r="I53" s="84"/>
      <c r="J53" s="84"/>
      <c r="K53" s="84"/>
      <c r="L53" s="7"/>
      <c r="M53" s="620"/>
      <c r="N53" s="603"/>
      <c r="O53" s="621"/>
      <c r="P53" s="622"/>
      <c r="Q53" s="621"/>
      <c r="R53" s="621"/>
      <c r="S53" s="621"/>
      <c r="T53" s="622"/>
      <c r="U53" s="462"/>
      <c r="V53" s="462"/>
      <c r="W53" s="462"/>
      <c r="X53" s="580"/>
      <c r="Y53" s="84"/>
      <c r="Z53" s="84"/>
      <c r="AA53" s="84"/>
      <c r="AB53" s="588"/>
      <c r="AC53" s="84"/>
      <c r="AD53" s="84"/>
      <c r="AF53" s="225"/>
      <c r="AG53" s="521"/>
      <c r="AH53" s="84"/>
      <c r="AI53" s="84"/>
      <c r="AJ53" s="84"/>
      <c r="AK53" s="84"/>
      <c r="AL53" s="84"/>
      <c r="AM53" s="84"/>
    </row>
    <row r="54" spans="2:39" x14ac:dyDescent="0.5">
      <c r="B54" s="73" t="s">
        <v>68</v>
      </c>
      <c r="D54" s="604">
        <v>0.34</v>
      </c>
      <c r="E54" s="605">
        <v>0.54</v>
      </c>
      <c r="F54" s="605">
        <v>0.56659885069779059</v>
      </c>
      <c r="G54" s="76">
        <v>0.42611458716161771</v>
      </c>
      <c r="H54" s="76">
        <v>0.31801322367360102</v>
      </c>
      <c r="I54" s="76">
        <v>0.3572926430939013</v>
      </c>
      <c r="J54" s="76">
        <v>0.24090467496356846</v>
      </c>
      <c r="K54" s="76">
        <v>0.44259840718637583</v>
      </c>
      <c r="L54" s="305"/>
      <c r="M54" s="604">
        <v>0.34</v>
      </c>
      <c r="N54" s="605">
        <v>0.23530790579057906</v>
      </c>
      <c r="O54" s="623">
        <v>0.24</v>
      </c>
      <c r="P54" s="624">
        <v>0.33</v>
      </c>
      <c r="Q54" s="623">
        <v>0.65721872160402794</v>
      </c>
      <c r="R54" s="623">
        <v>0.17</v>
      </c>
      <c r="S54" s="623">
        <v>0.46</v>
      </c>
      <c r="T54" s="624">
        <v>0.32</v>
      </c>
      <c r="U54" s="76">
        <v>0.4797359442219255</v>
      </c>
      <c r="V54" s="76">
        <v>0.46932505850455147</v>
      </c>
      <c r="W54" s="76">
        <v>1.0726310129461885</v>
      </c>
      <c r="X54" s="581">
        <v>0.71</v>
      </c>
      <c r="Y54" s="76">
        <v>0.52664301940934999</v>
      </c>
      <c r="Z54" s="76">
        <v>0.66793154334119087</v>
      </c>
      <c r="AA54" s="76">
        <v>0.53001212842399137</v>
      </c>
      <c r="AB54" s="581">
        <v>0.31344511753881776</v>
      </c>
      <c r="AC54" s="76">
        <v>0.29566687318187973</v>
      </c>
      <c r="AD54" s="76">
        <v>0.22842552827810184</v>
      </c>
      <c r="AF54" s="226">
        <v>0.97</v>
      </c>
      <c r="AG54" s="522">
        <v>1.3153623052813772</v>
      </c>
      <c r="AH54" s="76">
        <v>1.2597828295768798</v>
      </c>
      <c r="AI54" s="76">
        <v>0.47981329916586041</v>
      </c>
      <c r="AJ54" s="76">
        <v>0.48014504477654307</v>
      </c>
      <c r="AK54" s="76">
        <v>1.8307589434971581</v>
      </c>
      <c r="AL54" s="76">
        <v>0.22264018023885637</v>
      </c>
      <c r="AM54" s="76">
        <v>0.46104818049939811</v>
      </c>
    </row>
    <row r="55" spans="2:39" x14ac:dyDescent="0.5">
      <c r="B55" s="71" t="s">
        <v>69</v>
      </c>
      <c r="D55" s="604">
        <v>0.22</v>
      </c>
      <c r="E55" s="605">
        <v>0.37</v>
      </c>
      <c r="F55" s="605">
        <v>0.42459459137904365</v>
      </c>
      <c r="G55" s="76">
        <v>0.31982048817901876</v>
      </c>
      <c r="H55" s="76">
        <v>0.24714212254262094</v>
      </c>
      <c r="I55" s="76">
        <v>0.29569196277577525</v>
      </c>
      <c r="J55" s="76">
        <v>0.18552871811192442</v>
      </c>
      <c r="K55" s="76">
        <v>0.34941049260776447</v>
      </c>
      <c r="L55" s="305"/>
      <c r="M55" s="604">
        <v>0.22</v>
      </c>
      <c r="N55" s="605">
        <v>2.8080933093309331E-2</v>
      </c>
      <c r="O55" s="623">
        <v>0.16</v>
      </c>
      <c r="P55" s="624">
        <v>0.23</v>
      </c>
      <c r="Q55" s="623">
        <v>0.57860377470915081</v>
      </c>
      <c r="R55" s="623">
        <v>-0.27</v>
      </c>
      <c r="S55" s="623">
        <v>0.03</v>
      </c>
      <c r="T55" s="624">
        <v>-0.11</v>
      </c>
      <c r="U55" s="76">
        <v>0.35649013499480792</v>
      </c>
      <c r="V55" s="76">
        <v>0.40227935794476344</v>
      </c>
      <c r="W55" s="76">
        <v>0.74587417793770938</v>
      </c>
      <c r="X55" s="581">
        <v>0.38</v>
      </c>
      <c r="Y55" s="76">
        <v>0.42876927982144991</v>
      </c>
      <c r="Z55" s="76">
        <v>0.38458000344966364</v>
      </c>
      <c r="AA55" s="76">
        <v>0.27206572232774207</v>
      </c>
      <c r="AB55" s="581">
        <v>0.26926210019227986</v>
      </c>
      <c r="AC55" s="76">
        <v>0.25895366537150172</v>
      </c>
      <c r="AD55" s="76">
        <v>0.11817618528726791</v>
      </c>
      <c r="AF55" s="226">
        <v>-0.03</v>
      </c>
      <c r="AG55" s="522">
        <v>0.2667118866071011</v>
      </c>
      <c r="AH55" s="76">
        <v>0.99307316469787865</v>
      </c>
      <c r="AI55" s="76">
        <v>0.36015305633274936</v>
      </c>
      <c r="AJ55" s="76">
        <v>0.34011013184598571</v>
      </c>
      <c r="AK55" s="76">
        <v>1.1733868271481109</v>
      </c>
      <c r="AL55" s="76">
        <v>0.14330052436746929</v>
      </c>
      <c r="AM55" s="76">
        <v>0.33741782153770178</v>
      </c>
    </row>
    <row r="56" spans="2:39" x14ac:dyDescent="0.5">
      <c r="B56" s="71" t="s">
        <v>70</v>
      </c>
      <c r="D56" s="604">
        <v>0.36</v>
      </c>
      <c r="E56" s="605">
        <v>0.37</v>
      </c>
      <c r="F56" s="605">
        <v>0.21329848096271453</v>
      </c>
      <c r="G56" s="76">
        <v>0.2245087505026799</v>
      </c>
      <c r="H56" s="76">
        <v>0.29854122906093855</v>
      </c>
      <c r="I56" s="76">
        <v>0.31800837234072749</v>
      </c>
      <c r="J56" s="76">
        <v>0.22719099973417911</v>
      </c>
      <c r="K56" s="76">
        <v>0.24086239406282084</v>
      </c>
      <c r="L56" s="305"/>
      <c r="M56" s="604">
        <v>0.36</v>
      </c>
      <c r="N56" s="605">
        <v>0.37604683070789702</v>
      </c>
      <c r="O56" s="623">
        <v>0.39</v>
      </c>
      <c r="P56" s="624">
        <v>0.38</v>
      </c>
      <c r="Q56" s="623">
        <v>0.37</v>
      </c>
      <c r="R56" s="623">
        <v>0.38</v>
      </c>
      <c r="S56" s="623">
        <v>0.39</v>
      </c>
      <c r="T56" s="624">
        <v>0.2</v>
      </c>
      <c r="U56" s="76">
        <v>0.21329848096271453</v>
      </c>
      <c r="V56" s="76">
        <v>0.21237942574313112</v>
      </c>
      <c r="W56" s="76">
        <v>0.20946923195200706</v>
      </c>
      <c r="X56" s="581">
        <v>0.21068508753591297</v>
      </c>
      <c r="Y56" s="76">
        <v>0.2245087505026799</v>
      </c>
      <c r="Z56" s="76">
        <v>0.22828770570260412</v>
      </c>
      <c r="AA56" s="76">
        <v>0.29859524407726529</v>
      </c>
      <c r="AB56" s="581">
        <v>0.31315948234377239</v>
      </c>
      <c r="AC56" s="76">
        <v>0.29854122906093855</v>
      </c>
      <c r="AD56" s="76">
        <v>0.28680610751665786</v>
      </c>
      <c r="AF56" s="226">
        <v>0.56999999999999995</v>
      </c>
      <c r="AG56" s="522">
        <v>0.64091532224943915</v>
      </c>
      <c r="AH56" s="76">
        <v>0.42089143184386391</v>
      </c>
      <c r="AI56" s="76">
        <v>0.4499503022033689</v>
      </c>
      <c r="AJ56" s="76">
        <v>0.47653575792464914</v>
      </c>
      <c r="AK56" s="76">
        <v>0.47310094156275545</v>
      </c>
      <c r="AL56" s="76">
        <v>0.35465140716099941</v>
      </c>
      <c r="AM56" s="76">
        <v>0.43537242357376205</v>
      </c>
    </row>
    <row r="57" spans="2:39" x14ac:dyDescent="0.5">
      <c r="B57" s="73" t="s">
        <v>71</v>
      </c>
      <c r="D57" s="606">
        <v>8</v>
      </c>
      <c r="E57" s="607">
        <v>7.7</v>
      </c>
      <c r="F57" s="607">
        <v>6.9</v>
      </c>
      <c r="G57" s="167">
        <v>6.4</v>
      </c>
      <c r="H57" s="167">
        <v>5.2668423126169603</v>
      </c>
      <c r="I57" s="167">
        <v>4.9631517884863641</v>
      </c>
      <c r="J57" s="167">
        <v>6.8312154384380994</v>
      </c>
      <c r="K57" s="167">
        <v>7.121790103252299</v>
      </c>
      <c r="L57" s="306"/>
      <c r="M57" s="606">
        <v>8</v>
      </c>
      <c r="N57" s="607">
        <v>5.207288361557195</v>
      </c>
      <c r="O57" s="625">
        <v>4.9000000000000004</v>
      </c>
      <c r="P57" s="626">
        <v>6.1</v>
      </c>
      <c r="Q57" s="625">
        <v>7.7</v>
      </c>
      <c r="R57" s="625">
        <v>28.6</v>
      </c>
      <c r="S57" s="625">
        <v>7.3</v>
      </c>
      <c r="T57" s="626">
        <v>8.4</v>
      </c>
      <c r="U57" s="167">
        <v>6.8925733307927688</v>
      </c>
      <c r="V57" s="167">
        <v>6.8991385287999343</v>
      </c>
      <c r="W57" s="167">
        <v>10.493734291163836</v>
      </c>
      <c r="X57" s="582">
        <v>11.6</v>
      </c>
      <c r="Y57" s="167">
        <v>6.3724251638045484</v>
      </c>
      <c r="Z57" s="167">
        <v>4.7103822407561164</v>
      </c>
      <c r="AA57" s="167">
        <v>3.9556336722713885</v>
      </c>
      <c r="AB57" s="582">
        <v>2.9</v>
      </c>
      <c r="AC57" s="167">
        <v>5.2668423126169603</v>
      </c>
      <c r="AD57" s="167">
        <v>9.7433561425843411</v>
      </c>
      <c r="AF57" s="227">
        <v>-223.9</v>
      </c>
      <c r="AG57" s="523">
        <f>AG44/AG26</f>
        <v>77.942557304611981</v>
      </c>
      <c r="AH57" s="167">
        <v>3.8923477966885827</v>
      </c>
      <c r="AI57" s="167">
        <v>3.8923644724104549</v>
      </c>
      <c r="AJ57" s="167">
        <v>4.96695111519122</v>
      </c>
      <c r="AK57" s="167">
        <v>8.5742534761796207</v>
      </c>
      <c r="AL57" s="167">
        <v>7.2510435024580282</v>
      </c>
      <c r="AM57" s="167">
        <v>2.561059275521405</v>
      </c>
    </row>
    <row r="58" spans="2:39" x14ac:dyDescent="0.5">
      <c r="B58" s="71" t="s">
        <v>72</v>
      </c>
      <c r="D58" s="604">
        <v>0.03</v>
      </c>
      <c r="E58" s="605">
        <v>0.05</v>
      </c>
      <c r="F58" s="605">
        <v>0.2715677333227593</v>
      </c>
      <c r="G58" s="76">
        <v>0.27</v>
      </c>
      <c r="H58" s="76">
        <v>0.19678159506688792</v>
      </c>
      <c r="I58" s="76">
        <v>0.15912205561709009</v>
      </c>
      <c r="J58" s="76">
        <v>0.29337758063990083</v>
      </c>
      <c r="K58" s="76">
        <v>0.22670055615673051</v>
      </c>
      <c r="L58" s="305"/>
      <c r="M58" s="604">
        <v>0.03</v>
      </c>
      <c r="N58" s="605">
        <v>0.12015488581370196</v>
      </c>
      <c r="O58" s="623">
        <v>0.12</v>
      </c>
      <c r="P58" s="624">
        <v>0.14000000000000001</v>
      </c>
      <c r="Q58" s="623">
        <v>0.05</v>
      </c>
      <c r="R58" s="623">
        <v>-0.03</v>
      </c>
      <c r="S58" s="623">
        <v>0.09</v>
      </c>
      <c r="T58" s="624">
        <v>0.22</v>
      </c>
      <c r="U58" s="76">
        <v>0.27119933521927864</v>
      </c>
      <c r="V58" s="76">
        <v>0.28000000000000003</v>
      </c>
      <c r="W58" s="76">
        <v>0.11</v>
      </c>
      <c r="X58" s="581">
        <v>0.1</v>
      </c>
      <c r="Y58" s="76">
        <v>0.27</v>
      </c>
      <c r="Z58" s="76">
        <v>0.34</v>
      </c>
      <c r="AA58" s="76">
        <v>0.33</v>
      </c>
      <c r="AB58" s="581">
        <v>0.36</v>
      </c>
      <c r="AC58" s="76">
        <v>0.19678159506688792</v>
      </c>
      <c r="AD58" s="76">
        <v>0.11700071800669121</v>
      </c>
      <c r="AF58" s="226">
        <v>0.01</v>
      </c>
      <c r="AG58" s="522">
        <v>3.691774575237293E-2</v>
      </c>
      <c r="AH58" s="76">
        <v>0.26180890481686203</v>
      </c>
      <c r="AI58" s="76">
        <v>0.23772306856002368</v>
      </c>
      <c r="AJ58" s="76">
        <v>0.17142231131139726</v>
      </c>
      <c r="AK58" s="76">
        <v>7.9226961157654222E-2</v>
      </c>
      <c r="AL58" s="76">
        <v>0.22563659758905594</v>
      </c>
      <c r="AM58" s="76">
        <v>0.24886669272641349</v>
      </c>
    </row>
    <row r="59" spans="2:39" x14ac:dyDescent="0.5">
      <c r="B59" s="71" t="s">
        <v>73</v>
      </c>
      <c r="D59" s="604">
        <v>1.3</v>
      </c>
      <c r="E59" s="605">
        <v>1.1599999999999999</v>
      </c>
      <c r="F59" s="605">
        <v>2.8437976896255122</v>
      </c>
      <c r="G59" s="76">
        <v>2.2813488555118897</v>
      </c>
      <c r="H59" s="76">
        <v>1.2205667526420305</v>
      </c>
      <c r="I59" s="76">
        <v>1.2909958005338593</v>
      </c>
      <c r="J59" s="76">
        <v>2.1994941970741917</v>
      </c>
      <c r="K59" s="76">
        <v>2.222612248688304</v>
      </c>
      <c r="L59" s="305"/>
      <c r="M59" s="604">
        <v>1.3</v>
      </c>
      <c r="N59" s="605">
        <v>1.2286665500185967</v>
      </c>
      <c r="O59" s="623">
        <v>1.1000000000000001</v>
      </c>
      <c r="P59" s="624">
        <v>1.1299999999999999</v>
      </c>
      <c r="Q59" s="623">
        <v>1.1599999999999999</v>
      </c>
      <c r="R59" s="623">
        <v>1.23</v>
      </c>
      <c r="S59" s="623">
        <v>0.96</v>
      </c>
      <c r="T59" s="624">
        <v>3.19</v>
      </c>
      <c r="U59" s="76">
        <v>2.8437976896255122</v>
      </c>
      <c r="V59" s="76">
        <v>2.7761189088983049</v>
      </c>
      <c r="W59" s="76">
        <v>2.7436603701476954</v>
      </c>
      <c r="X59" s="581">
        <v>2.78</v>
      </c>
      <c r="Y59" s="76">
        <v>2.2813488555118897</v>
      </c>
      <c r="Z59" s="76">
        <v>2.1743535656549065</v>
      </c>
      <c r="AA59" s="76">
        <v>1.4258223061446209</v>
      </c>
      <c r="AB59" s="581">
        <v>1.0131829141836264</v>
      </c>
      <c r="AC59" s="76">
        <v>1.2205667526420305</v>
      </c>
      <c r="AD59" s="76">
        <v>1.5857822268122674</v>
      </c>
      <c r="AF59" s="226">
        <v>0.64</v>
      </c>
      <c r="AG59" s="522">
        <v>0.28039008029311657</v>
      </c>
      <c r="AH59" s="76">
        <v>1.0629800157929903</v>
      </c>
      <c r="AI59" s="76">
        <v>0.85714019244451434</v>
      </c>
      <c r="AJ59" s="76">
        <v>0.70486677582393509</v>
      </c>
      <c r="AK59" s="76">
        <v>0.71620811119573491</v>
      </c>
      <c r="AL59" s="76">
        <v>1.3235388730868212</v>
      </c>
      <c r="AM59" s="76">
        <v>0.58274706519024233</v>
      </c>
    </row>
    <row r="60" spans="2:39" ht="16" thickBot="1" x14ac:dyDescent="0.55000000000000004">
      <c r="B60" s="63" t="s">
        <v>74</v>
      </c>
      <c r="D60" s="608"/>
      <c r="E60" s="609"/>
      <c r="F60" s="609"/>
      <c r="G60" s="69"/>
      <c r="H60" s="69"/>
      <c r="I60" s="69"/>
      <c r="J60" s="69"/>
      <c r="K60" s="69"/>
      <c r="L60" s="7"/>
      <c r="M60" s="608"/>
      <c r="N60" s="609"/>
      <c r="O60" s="65"/>
      <c r="P60" s="627"/>
      <c r="Q60" s="65"/>
      <c r="R60" s="65"/>
      <c r="S60" s="65"/>
      <c r="T60" s="627"/>
      <c r="U60" s="461"/>
      <c r="V60" s="69"/>
      <c r="W60" s="69"/>
      <c r="X60" s="583"/>
      <c r="Y60" s="315"/>
      <c r="Z60" s="315"/>
      <c r="AA60" s="315"/>
      <c r="AB60" s="589"/>
      <c r="AC60" s="315"/>
      <c r="AD60" s="315"/>
      <c r="AG60"/>
      <c r="AJ60" s="7"/>
      <c r="AK60" s="7"/>
      <c r="AL60" s="7"/>
      <c r="AM60" s="7"/>
    </row>
    <row r="61" spans="2:39" x14ac:dyDescent="0.5">
      <c r="B61" s="70" t="s">
        <v>75</v>
      </c>
      <c r="D61" s="614">
        <v>0.04</v>
      </c>
      <c r="E61" s="610">
        <v>0.04</v>
      </c>
      <c r="F61" s="610">
        <v>0.34</v>
      </c>
      <c r="G61" s="247">
        <v>0.27</v>
      </c>
      <c r="H61" s="247">
        <v>0.16993641631903833</v>
      </c>
      <c r="I61" s="247">
        <v>5.5321411952403109E-2</v>
      </c>
      <c r="J61" s="247">
        <v>8.8803744856652614E-2</v>
      </c>
      <c r="K61" s="247">
        <v>7.108385548593521E-2</v>
      </c>
      <c r="L61" s="307"/>
      <c r="M61" s="614">
        <v>-0.06</v>
      </c>
      <c r="N61" s="628">
        <v>-6.0329972896856508E-2</v>
      </c>
      <c r="O61" s="628">
        <v>-0.01</v>
      </c>
      <c r="P61" s="629">
        <v>7.0000000000000007E-2</v>
      </c>
      <c r="Q61" s="628">
        <v>0.31</v>
      </c>
      <c r="R61" s="628">
        <v>-0.06</v>
      </c>
      <c r="S61" s="628">
        <v>-7.0000000000000007E-2</v>
      </c>
      <c r="T61" s="629">
        <v>-0.11</v>
      </c>
      <c r="U61" s="247">
        <v>0.1113225891205642</v>
      </c>
      <c r="V61" s="247">
        <v>0.19956911101844682</v>
      </c>
      <c r="W61" s="247">
        <v>5.1374440826914426E-2</v>
      </c>
      <c r="X61" s="584">
        <v>-2.2266140965925454E-2</v>
      </c>
      <c r="Y61" s="247">
        <v>8.4373644781228385E-2</v>
      </c>
      <c r="Z61" s="247">
        <v>-1.224360098902081E-2</v>
      </c>
      <c r="AA61" s="247">
        <v>1.1965064923885766E-2</v>
      </c>
      <c r="AB61" s="584">
        <v>0.18098652450075711</v>
      </c>
      <c r="AC61" s="247">
        <v>0.16580795011381447</v>
      </c>
      <c r="AD61" s="247">
        <v>3.0000000000000001E-3</v>
      </c>
      <c r="AJ61" s="7"/>
      <c r="AK61" s="7"/>
      <c r="AL61" s="7"/>
      <c r="AM61" s="7"/>
    </row>
    <row r="62" spans="2:39" x14ac:dyDescent="0.5">
      <c r="B62" s="71" t="s">
        <v>76</v>
      </c>
      <c r="D62" s="615">
        <v>0.04</v>
      </c>
      <c r="E62" s="611">
        <v>0.04</v>
      </c>
      <c r="F62" s="611">
        <v>0.33</v>
      </c>
      <c r="G62" s="248">
        <v>0.26</v>
      </c>
      <c r="H62" s="248">
        <v>0.16993641631903833</v>
      </c>
      <c r="I62" s="248">
        <v>5.5321411952403109E-2</v>
      </c>
      <c r="J62" s="248">
        <v>8.8803744856652614E-2</v>
      </c>
      <c r="K62" s="248">
        <v>7.108385548593521E-2</v>
      </c>
      <c r="L62" s="307"/>
      <c r="M62" s="615">
        <v>-5.828655365337912E-2</v>
      </c>
      <c r="N62" s="630">
        <v>-5.828655365337912E-2</v>
      </c>
      <c r="O62" s="630">
        <v>-0.01</v>
      </c>
      <c r="P62" s="631">
        <v>7.0000000000000007E-2</v>
      </c>
      <c r="Q62" s="630">
        <v>0.28999999999999998</v>
      </c>
      <c r="R62" s="630">
        <v>-0.06</v>
      </c>
      <c r="S62" s="630">
        <v>-0.06</v>
      </c>
      <c r="T62" s="631">
        <v>-0.11</v>
      </c>
      <c r="U62" s="248">
        <v>0.11000000000000001</v>
      </c>
      <c r="V62" s="248">
        <v>0.19</v>
      </c>
      <c r="W62" s="248">
        <v>0.05</v>
      </c>
      <c r="X62" s="585">
        <v>-0.02</v>
      </c>
      <c r="Y62" s="248">
        <v>7.8418130716747275E-2</v>
      </c>
      <c r="Z62" s="248">
        <v>-1.2999999999999999E-2</v>
      </c>
      <c r="AA62" s="248">
        <v>0.01</v>
      </c>
      <c r="AB62" s="585">
        <v>0.17</v>
      </c>
      <c r="AC62" s="248">
        <v>0.16580795011381447</v>
      </c>
      <c r="AD62" s="248">
        <v>3.0000000000000001E-3</v>
      </c>
      <c r="AJ62" s="7"/>
      <c r="AK62" s="7"/>
      <c r="AL62" s="7"/>
      <c r="AM62" s="7"/>
    </row>
    <row r="63" spans="2:39" ht="16" thickBot="1" x14ac:dyDescent="0.55000000000000004">
      <c r="B63" s="88" t="s">
        <v>77</v>
      </c>
      <c r="D63" s="612">
        <v>374567</v>
      </c>
      <c r="E63" s="613">
        <v>374150</v>
      </c>
      <c r="F63" s="613">
        <v>302166</v>
      </c>
      <c r="G63" s="87">
        <v>302073</v>
      </c>
      <c r="H63" s="87">
        <v>301807</v>
      </c>
      <c r="I63" s="87">
        <v>300860</v>
      </c>
      <c r="J63" s="87">
        <v>300145</v>
      </c>
      <c r="K63" s="87">
        <v>300040</v>
      </c>
      <c r="L63" s="6"/>
      <c r="M63" s="612">
        <v>374565.908</v>
      </c>
      <c r="N63" s="156">
        <v>374565.908</v>
      </c>
      <c r="O63" s="156">
        <v>374547</v>
      </c>
      <c r="P63" s="632">
        <v>374150</v>
      </c>
      <c r="Q63" s="156">
        <v>374150</v>
      </c>
      <c r="R63" s="156">
        <v>374143</v>
      </c>
      <c r="S63" s="156">
        <v>374161</v>
      </c>
      <c r="T63" s="632">
        <v>303747</v>
      </c>
      <c r="U63" s="87">
        <v>302166</v>
      </c>
      <c r="V63" s="87">
        <v>302166</v>
      </c>
      <c r="W63" s="87">
        <v>302232</v>
      </c>
      <c r="X63" s="586">
        <v>302073</v>
      </c>
      <c r="Y63" s="87">
        <v>302073</v>
      </c>
      <c r="Z63" s="87">
        <v>302117</v>
      </c>
      <c r="AA63" s="87">
        <v>302046</v>
      </c>
      <c r="AB63" s="586">
        <v>301807</v>
      </c>
      <c r="AC63" s="87">
        <v>301807</v>
      </c>
      <c r="AD63" s="87">
        <v>301031</v>
      </c>
      <c r="AJ63" s="6"/>
      <c r="AK63" s="6"/>
      <c r="AL63" s="6"/>
      <c r="AM63" s="6"/>
    </row>
    <row r="64" spans="2:39" x14ac:dyDescent="0.5">
      <c r="B64" s="7"/>
      <c r="M64" s="595"/>
      <c r="O64" s="596"/>
      <c r="P64" s="596"/>
      <c r="Q64" s="595"/>
      <c r="S64" s="596"/>
      <c r="T64" s="596"/>
      <c r="AG64"/>
    </row>
    <row r="65" spans="2:5" x14ac:dyDescent="0.5">
      <c r="B65" s="597" t="s">
        <v>254</v>
      </c>
      <c r="D65" s="594"/>
    </row>
    <row r="66" spans="2:5" x14ac:dyDescent="0.5">
      <c r="D66" s="14"/>
      <c r="E66" s="14"/>
    </row>
  </sheetData>
  <mergeCells count="2">
    <mergeCell ref="D5:AD5"/>
    <mergeCell ref="AF5:AL5"/>
  </mergeCells>
  <conditionalFormatting sqref="AO8:AQ8 AO9:AP49">
    <cfRule type="cellIs" dxfId="3" priority="2" operator="equal">
      <formula>FALSE</formula>
    </cfRule>
  </conditionalFormatting>
  <hyperlinks>
    <hyperlink ref="A1" location="'Table of Contents (Hyperlinks)'!A1" display="Home" xr:uid="{A346CA32-A95E-452A-9A7E-C06863DA5D9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EE360-84E7-4B20-8BAB-37F0BF396D08}">
  <dimension ref="A1:AN73"/>
  <sheetViews>
    <sheetView showGridLines="0" zoomScaleNormal="100" workbookViewId="0">
      <selection activeCell="N26" sqref="N26"/>
    </sheetView>
  </sheetViews>
  <sheetFormatPr defaultColWidth="9" defaultRowHeight="15.5" outlineLevelCol="1" x14ac:dyDescent="0.5"/>
  <cols>
    <col min="1" max="1" width="5.58203125" style="1" bestFit="1" customWidth="1"/>
    <col min="2" max="2" width="45.4140625" style="1" bestFit="1" customWidth="1"/>
    <col min="3" max="3" width="2.4140625" style="1" customWidth="1"/>
    <col min="4" max="8" width="9" style="7" customWidth="1"/>
    <col min="9" max="11" width="9" style="7" hidden="1" customWidth="1" outlineLevel="1"/>
    <col min="12" max="12" width="2.58203125" style="7" customWidth="1" collapsed="1"/>
    <col min="13" max="32" width="9" style="7" customWidth="1"/>
  </cols>
  <sheetData>
    <row r="1" spans="1:35" x14ac:dyDescent="0.5">
      <c r="A1" s="249" t="s">
        <v>24</v>
      </c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1"/>
      <c r="AE1" s="1"/>
      <c r="AF1" s="1"/>
    </row>
    <row r="2" spans="1:35" x14ac:dyDescent="0.5">
      <c r="B2" s="2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 t="s">
        <v>249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 ht="22.5" x14ac:dyDescent="0.7">
      <c r="B3" s="13" t="s">
        <v>78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5" ht="15" customHeight="1" x14ac:dyDescent="0.5">
      <c r="D4" s="5"/>
      <c r="E4" s="5"/>
      <c r="F4" s="5"/>
      <c r="G4" s="5"/>
      <c r="H4" s="5"/>
      <c r="I4" s="5"/>
      <c r="J4" s="5"/>
      <c r="K4" s="5"/>
    </row>
    <row r="5" spans="1:35" x14ac:dyDescent="0.5">
      <c r="B5" s="5"/>
      <c r="C5" s="5"/>
      <c r="D5" s="62" t="s">
        <v>26</v>
      </c>
      <c r="E5" s="62" t="s">
        <v>26</v>
      </c>
      <c r="F5" s="62" t="s">
        <v>26</v>
      </c>
      <c r="G5" s="62" t="s">
        <v>26</v>
      </c>
      <c r="H5" s="62" t="s">
        <v>26</v>
      </c>
      <c r="I5" s="62" t="s">
        <v>26</v>
      </c>
      <c r="J5" s="62" t="s">
        <v>26</v>
      </c>
      <c r="K5" s="62" t="s">
        <v>26</v>
      </c>
      <c r="L5" s="124"/>
      <c r="M5" s="62" t="s">
        <v>9</v>
      </c>
      <c r="N5" s="62" t="s">
        <v>12</v>
      </c>
      <c r="O5" s="62" t="s">
        <v>14</v>
      </c>
      <c r="P5" s="62" t="s">
        <v>17</v>
      </c>
      <c r="Q5" s="62" t="s">
        <v>9</v>
      </c>
      <c r="R5" s="62" t="s">
        <v>12</v>
      </c>
      <c r="S5" s="62" t="s">
        <v>14</v>
      </c>
      <c r="T5" s="62" t="s">
        <v>17</v>
      </c>
      <c r="U5" s="62" t="s">
        <v>9</v>
      </c>
      <c r="V5" s="62" t="s">
        <v>12</v>
      </c>
      <c r="W5" s="62" t="s">
        <v>14</v>
      </c>
      <c r="X5" s="62" t="s">
        <v>17</v>
      </c>
      <c r="Y5" s="62" t="s">
        <v>9</v>
      </c>
      <c r="Z5" s="62" t="s">
        <v>12</v>
      </c>
      <c r="AA5" s="62" t="s">
        <v>14</v>
      </c>
      <c r="AB5" s="62" t="s">
        <v>17</v>
      </c>
      <c r="AC5" s="62" t="s">
        <v>9</v>
      </c>
      <c r="AD5" s="62" t="s">
        <v>12</v>
      </c>
      <c r="AE5" s="62" t="s">
        <v>14</v>
      </c>
      <c r="AF5" s="62" t="s">
        <v>17</v>
      </c>
    </row>
    <row r="6" spans="1:35" ht="16" thickBot="1" x14ac:dyDescent="0.55000000000000004">
      <c r="B6" s="199" t="s">
        <v>79</v>
      </c>
      <c r="C6" s="5"/>
      <c r="D6" s="63">
        <v>2025</v>
      </c>
      <c r="E6" s="63">
        <v>2024</v>
      </c>
      <c r="F6" s="63">
        <v>2023</v>
      </c>
      <c r="G6" s="63">
        <v>2022</v>
      </c>
      <c r="H6" s="63">
        <v>2021</v>
      </c>
      <c r="I6" s="63">
        <v>2020</v>
      </c>
      <c r="J6" s="64">
        <v>2019</v>
      </c>
      <c r="K6" s="64">
        <v>2018</v>
      </c>
      <c r="L6" s="124"/>
      <c r="M6" s="63">
        <v>2025</v>
      </c>
      <c r="N6" s="63">
        <v>2025</v>
      </c>
      <c r="O6" s="63">
        <v>2025</v>
      </c>
      <c r="P6" s="557">
        <v>2025</v>
      </c>
      <c r="Q6" s="63">
        <v>2024</v>
      </c>
      <c r="R6" s="63">
        <v>2024</v>
      </c>
      <c r="S6" s="63">
        <v>2024</v>
      </c>
      <c r="T6" s="339">
        <v>2024</v>
      </c>
      <c r="U6" s="340">
        <v>2023</v>
      </c>
      <c r="V6" s="63">
        <v>2023</v>
      </c>
      <c r="W6" s="63">
        <v>2023</v>
      </c>
      <c r="X6" s="339">
        <v>2023</v>
      </c>
      <c r="Y6" s="340">
        <v>2022</v>
      </c>
      <c r="Z6" s="63">
        <v>2022</v>
      </c>
      <c r="AA6" s="63">
        <v>2022</v>
      </c>
      <c r="AB6" s="339">
        <v>2022</v>
      </c>
      <c r="AC6" s="340">
        <v>2021</v>
      </c>
      <c r="AD6" s="63">
        <v>2021</v>
      </c>
      <c r="AE6" s="63">
        <v>2021</v>
      </c>
      <c r="AF6" s="63">
        <v>2021</v>
      </c>
    </row>
    <row r="7" spans="1:35" ht="16" thickBot="1" x14ac:dyDescent="0.55000000000000004">
      <c r="B7" s="66" t="s">
        <v>80</v>
      </c>
      <c r="C7" s="19"/>
      <c r="D7" s="65"/>
      <c r="E7" s="65"/>
      <c r="F7" s="65"/>
      <c r="G7" s="65"/>
      <c r="H7" s="65"/>
      <c r="I7" s="65"/>
      <c r="J7" s="65"/>
      <c r="K7" s="65"/>
      <c r="L7" s="5"/>
      <c r="M7" s="67"/>
      <c r="N7" s="67"/>
      <c r="O7" s="67"/>
      <c r="P7" s="558"/>
      <c r="Q7" s="67"/>
      <c r="R7" s="67"/>
      <c r="S7" s="67"/>
      <c r="T7" s="100"/>
      <c r="U7" s="96"/>
      <c r="V7" s="67"/>
      <c r="W7" s="67"/>
      <c r="X7" s="100"/>
      <c r="Y7" s="96"/>
      <c r="Z7" s="67"/>
      <c r="AA7" s="67"/>
      <c r="AB7" s="100"/>
      <c r="AC7" s="96"/>
      <c r="AD7" s="67"/>
      <c r="AE7" s="67"/>
      <c r="AF7" s="67"/>
    </row>
    <row r="8" spans="1:35" x14ac:dyDescent="0.5">
      <c r="A8"/>
      <c r="B8" s="11" t="s">
        <v>81</v>
      </c>
      <c r="C8" s="20"/>
      <c r="D8" s="444">
        <f t="shared" ref="D8:E8" si="0">SUM(D9,D10,D13)</f>
        <v>59.796174999999991</v>
      </c>
      <c r="E8" s="453">
        <f t="shared" si="0"/>
        <v>66.069237999999999</v>
      </c>
      <c r="F8" s="453">
        <v>63.4</v>
      </c>
      <c r="G8" s="453">
        <v>61.4</v>
      </c>
      <c r="H8" s="453">
        <v>35.299999999999997</v>
      </c>
      <c r="I8" s="633"/>
      <c r="J8" s="633"/>
      <c r="K8" s="633"/>
      <c r="L8" s="11"/>
      <c r="M8" s="444">
        <f t="shared" ref="M8" si="1">SUM(M9,M10,M13)</f>
        <v>59.796174999999991</v>
      </c>
      <c r="N8" s="453">
        <f>SUM(N9,N10,N13)</f>
        <v>59.213657999999995</v>
      </c>
      <c r="O8" s="453">
        <f>SUM(O9,O10,O13)</f>
        <v>58.859719999999989</v>
      </c>
      <c r="P8" s="559">
        <v>61</v>
      </c>
      <c r="Q8" s="453">
        <v>67.8</v>
      </c>
      <c r="R8" s="453">
        <v>67.399999999999991</v>
      </c>
      <c r="S8" s="453">
        <v>64.5</v>
      </c>
      <c r="T8" s="470">
        <v>62.7</v>
      </c>
      <c r="U8" s="471">
        <v>63.4</v>
      </c>
      <c r="V8" s="453">
        <v>61.3</v>
      </c>
      <c r="W8" s="453">
        <v>59.7</v>
      </c>
      <c r="X8" s="487">
        <v>62.1</v>
      </c>
      <c r="Y8" s="488">
        <v>61.4</v>
      </c>
      <c r="Z8" s="337">
        <v>51.6</v>
      </c>
      <c r="AA8" s="337">
        <v>43.9</v>
      </c>
      <c r="AB8" s="487">
        <v>40.799999999999997</v>
      </c>
      <c r="AC8" s="488">
        <v>35.1</v>
      </c>
      <c r="AD8" s="338"/>
      <c r="AE8" s="338"/>
      <c r="AF8" s="338"/>
    </row>
    <row r="9" spans="1:35" x14ac:dyDescent="0.5">
      <c r="A9"/>
      <c r="B9" s="5" t="s">
        <v>82</v>
      </c>
      <c r="C9" s="19"/>
      <c r="D9" s="254">
        <v>17.030829000000001</v>
      </c>
      <c r="E9" s="241">
        <v>22.1</v>
      </c>
      <c r="F9" s="241">
        <v>23.7</v>
      </c>
      <c r="G9" s="241">
        <v>29</v>
      </c>
      <c r="H9" s="241">
        <v>14.3</v>
      </c>
      <c r="I9" s="267"/>
      <c r="J9" s="267"/>
      <c r="K9" s="267"/>
      <c r="L9" s="5"/>
      <c r="M9" s="254">
        <v>17.030829000000001</v>
      </c>
      <c r="N9" s="3">
        <v>16.983750000000001</v>
      </c>
      <c r="O9" s="3">
        <v>17.645243999999998</v>
      </c>
      <c r="P9" s="560">
        <v>14.9</v>
      </c>
      <c r="Q9" s="3">
        <v>22.1</v>
      </c>
      <c r="R9" s="3">
        <v>26</v>
      </c>
      <c r="S9" s="3">
        <v>24.5</v>
      </c>
      <c r="T9" s="472">
        <v>23.4</v>
      </c>
      <c r="U9" s="473">
        <v>23.7</v>
      </c>
      <c r="V9" s="3">
        <v>24.4</v>
      </c>
      <c r="W9" s="3">
        <v>24.7</v>
      </c>
      <c r="X9" s="472">
        <v>28</v>
      </c>
      <c r="Y9" s="473">
        <v>29</v>
      </c>
      <c r="Z9" s="3">
        <v>23.4</v>
      </c>
      <c r="AA9" s="3">
        <v>18.7</v>
      </c>
      <c r="AB9" s="472">
        <v>18.100000000000001</v>
      </c>
      <c r="AC9" s="473">
        <v>14.3</v>
      </c>
      <c r="AD9" s="268"/>
      <c r="AE9" s="268"/>
      <c r="AF9" s="268"/>
    </row>
    <row r="10" spans="1:35" x14ac:dyDescent="0.5">
      <c r="A10"/>
      <c r="B10" s="5" t="s">
        <v>83</v>
      </c>
      <c r="C10" s="19"/>
      <c r="D10" s="209">
        <f>M10</f>
        <v>41.488474999999994</v>
      </c>
      <c r="E10" s="241">
        <f>Q10</f>
        <v>43.187780999999994</v>
      </c>
      <c r="F10" s="241">
        <v>38.9</v>
      </c>
      <c r="G10" s="241">
        <v>31.1</v>
      </c>
      <c r="H10" s="241">
        <v>20</v>
      </c>
      <c r="I10" s="241">
        <v>12</v>
      </c>
      <c r="J10" s="241">
        <v>5.4</v>
      </c>
      <c r="K10" s="241">
        <v>2.2999999999999998</v>
      </c>
      <c r="L10" s="3"/>
      <c r="M10" s="254">
        <v>41.488474999999994</v>
      </c>
      <c r="N10" s="3">
        <v>41.008255999999996</v>
      </c>
      <c r="O10" s="3">
        <v>40.068098999999989</v>
      </c>
      <c r="P10" s="560">
        <v>43.390816999999998</v>
      </c>
      <c r="Q10" s="3">
        <v>43.187780999999994</v>
      </c>
      <c r="R10" s="3">
        <v>39.185815999999988</v>
      </c>
      <c r="S10" s="3">
        <v>36.889057000000001</v>
      </c>
      <c r="T10" s="472">
        <v>36.341002000000003</v>
      </c>
      <c r="U10" s="473">
        <v>38.9</v>
      </c>
      <c r="V10" s="3">
        <v>35.799999999999997</v>
      </c>
      <c r="W10" s="3">
        <v>34</v>
      </c>
      <c r="X10" s="472">
        <v>33.200000000000003</v>
      </c>
      <c r="Y10" s="478">
        <v>31.1</v>
      </c>
      <c r="Z10" s="263">
        <v>26.799999999999997</v>
      </c>
      <c r="AA10" s="263">
        <v>24</v>
      </c>
      <c r="AB10" s="477">
        <v>21.5</v>
      </c>
      <c r="AC10" s="498">
        <v>20</v>
      </c>
      <c r="AD10" s="242">
        <v>18.799999999999997</v>
      </c>
      <c r="AE10" s="242">
        <v>16.600000000000001</v>
      </c>
      <c r="AF10" s="242">
        <v>13.6</v>
      </c>
    </row>
    <row r="11" spans="1:35" x14ac:dyDescent="0.5">
      <c r="A11"/>
      <c r="B11" s="318" t="s">
        <v>246</v>
      </c>
      <c r="C11" s="19"/>
      <c r="D11" s="209">
        <f t="shared" ref="D11" si="2">M11</f>
        <v>34.865481000000003</v>
      </c>
      <c r="E11" s="241">
        <f t="shared" ref="E11" si="3">Q11</f>
        <v>38.787781000000003</v>
      </c>
      <c r="F11" s="241">
        <v>36</v>
      </c>
      <c r="G11" s="241">
        <v>29.3</v>
      </c>
      <c r="H11" s="241">
        <v>18.600000000000001</v>
      </c>
      <c r="I11" s="634"/>
      <c r="J11" s="634"/>
      <c r="K11" s="634"/>
      <c r="L11" s="3"/>
      <c r="M11" s="254">
        <f>41.488475-M12</f>
        <v>34.865481000000003</v>
      </c>
      <c r="N11" s="3">
        <f>41.008256-N12</f>
        <v>35.821203000000004</v>
      </c>
      <c r="O11" s="3">
        <f>40.068099-O12</f>
        <v>34.739611999999994</v>
      </c>
      <c r="P11" s="560">
        <f>43.390817-P12</f>
        <v>38.450476999999999</v>
      </c>
      <c r="Q11" s="3">
        <f>43.187781-Q12</f>
        <v>38.787781000000003</v>
      </c>
      <c r="R11" s="3">
        <f>39.185816-R12</f>
        <v>35.985816</v>
      </c>
      <c r="S11" s="3">
        <f>36.889057-S12</f>
        <v>34.089057000000004</v>
      </c>
      <c r="T11" s="472">
        <f>36.341002-T12</f>
        <v>33.341002000000003</v>
      </c>
      <c r="U11" s="473">
        <v>36</v>
      </c>
      <c r="V11" s="3">
        <v>33.299999999999997</v>
      </c>
      <c r="W11" s="3">
        <v>31.3</v>
      </c>
      <c r="X11" s="472">
        <v>30.9</v>
      </c>
      <c r="Y11" s="489">
        <v>29.3</v>
      </c>
      <c r="Z11" s="379">
        <v>24.9</v>
      </c>
      <c r="AA11" s="379">
        <v>22.4</v>
      </c>
      <c r="AB11" s="499">
        <v>20.100000000000001</v>
      </c>
      <c r="AC11" s="491"/>
      <c r="AD11" s="317"/>
      <c r="AE11" s="317"/>
      <c r="AF11" s="317"/>
    </row>
    <row r="12" spans="1:35" x14ac:dyDescent="0.5">
      <c r="A12"/>
      <c r="B12" s="318" t="s">
        <v>84</v>
      </c>
      <c r="C12" s="19"/>
      <c r="D12" s="209">
        <v>6.6229940000000003</v>
      </c>
      <c r="E12" s="241">
        <v>4.4000000000000004</v>
      </c>
      <c r="F12" s="241">
        <v>2.9</v>
      </c>
      <c r="G12" s="241">
        <v>1.8</v>
      </c>
      <c r="H12" s="241">
        <v>1.4</v>
      </c>
      <c r="I12" s="634"/>
      <c r="J12" s="634"/>
      <c r="K12" s="634"/>
      <c r="L12" s="3"/>
      <c r="M12" s="254">
        <v>6.6229940000000003</v>
      </c>
      <c r="N12" s="3">
        <v>5.1870530000000006</v>
      </c>
      <c r="O12" s="3">
        <v>5.328487</v>
      </c>
      <c r="P12" s="560">
        <v>4.9403399999999991</v>
      </c>
      <c r="Q12" s="3">
        <v>4.4000000000000004</v>
      </c>
      <c r="R12" s="3">
        <v>3.2</v>
      </c>
      <c r="S12" s="3">
        <v>2.8</v>
      </c>
      <c r="T12" s="472">
        <v>3</v>
      </c>
      <c r="U12" s="473">
        <v>2.9</v>
      </c>
      <c r="V12" s="3">
        <v>2.5</v>
      </c>
      <c r="W12" s="3">
        <v>2.7</v>
      </c>
      <c r="X12" s="472">
        <v>2.2000000000000002</v>
      </c>
      <c r="Y12" s="489">
        <v>1.8</v>
      </c>
      <c r="Z12" s="379">
        <v>1.9</v>
      </c>
      <c r="AA12" s="379">
        <v>1.6</v>
      </c>
      <c r="AB12" s="499">
        <v>1.4</v>
      </c>
      <c r="AC12" s="491"/>
      <c r="AD12" s="317"/>
      <c r="AE12" s="317"/>
      <c r="AF12" s="317"/>
    </row>
    <row r="13" spans="1:35" x14ac:dyDescent="0.5">
      <c r="A13"/>
      <c r="B13" s="5" t="s">
        <v>85</v>
      </c>
      <c r="C13" s="19"/>
      <c r="D13" s="212">
        <f>M13</f>
        <v>1.2768710000000001</v>
      </c>
      <c r="E13" s="242">
        <f>Q13</f>
        <v>0.78145699999999996</v>
      </c>
      <c r="F13" s="242">
        <v>0.9</v>
      </c>
      <c r="G13" s="242">
        <v>1.3</v>
      </c>
      <c r="H13" s="242">
        <v>1</v>
      </c>
      <c r="I13" s="242">
        <v>0.6</v>
      </c>
      <c r="J13" s="242">
        <v>0.3</v>
      </c>
      <c r="K13" s="242">
        <v>0.1</v>
      </c>
      <c r="L13" s="4"/>
      <c r="M13" s="254">
        <v>1.2768710000000001</v>
      </c>
      <c r="N13" s="3">
        <v>1.221652</v>
      </c>
      <c r="O13" s="3">
        <v>1.146377</v>
      </c>
      <c r="P13" s="560">
        <v>0.63425700000000007</v>
      </c>
      <c r="Q13" s="3">
        <v>0.78145699999999996</v>
      </c>
      <c r="R13" s="3">
        <v>1.035631</v>
      </c>
      <c r="S13" s="3">
        <v>1.0442569999999998</v>
      </c>
      <c r="T13" s="472">
        <v>0.84417199999999992</v>
      </c>
      <c r="U13" s="473">
        <v>0.9</v>
      </c>
      <c r="V13" s="3">
        <v>1.1000000000000001</v>
      </c>
      <c r="W13" s="3">
        <v>1</v>
      </c>
      <c r="X13" s="472">
        <v>1</v>
      </c>
      <c r="Y13" s="478">
        <v>1.3</v>
      </c>
      <c r="Z13" s="263">
        <v>1.4</v>
      </c>
      <c r="AA13" s="263">
        <v>1.2</v>
      </c>
      <c r="AB13" s="477">
        <v>1.2</v>
      </c>
      <c r="AC13" s="498">
        <v>0.8</v>
      </c>
      <c r="AD13" s="242">
        <v>1.2</v>
      </c>
      <c r="AE13" s="242">
        <v>1.1000000000000001</v>
      </c>
      <c r="AF13" s="242">
        <v>0.9</v>
      </c>
      <c r="AI13" s="242"/>
    </row>
    <row r="14" spans="1:35" x14ac:dyDescent="0.5">
      <c r="A14"/>
      <c r="B14" s="5" t="s">
        <v>86</v>
      </c>
      <c r="C14" s="19"/>
      <c r="D14" s="212">
        <v>1.4696929999999999</v>
      </c>
      <c r="E14" s="242">
        <v>1.3</v>
      </c>
      <c r="F14" s="242">
        <v>1.1000000000000001</v>
      </c>
      <c r="G14" s="242">
        <v>0.9</v>
      </c>
      <c r="H14" s="242">
        <v>0.5</v>
      </c>
      <c r="I14" s="242">
        <v>0.3</v>
      </c>
      <c r="J14" s="2"/>
      <c r="K14" s="2"/>
      <c r="L14" s="4"/>
      <c r="M14" s="254">
        <v>1.4696929999999999</v>
      </c>
      <c r="N14" s="3">
        <v>1.4058580000000001</v>
      </c>
      <c r="O14" s="3">
        <v>1.342733</v>
      </c>
      <c r="P14" s="560">
        <v>1.3</v>
      </c>
      <c r="Q14" s="3">
        <v>1.3</v>
      </c>
      <c r="R14" s="3">
        <v>1.2</v>
      </c>
      <c r="S14" s="3">
        <v>1.2</v>
      </c>
      <c r="T14" s="472">
        <v>1.1000000000000001</v>
      </c>
      <c r="U14" s="473">
        <v>1</v>
      </c>
      <c r="V14" s="3">
        <v>0.9</v>
      </c>
      <c r="W14" s="3">
        <v>1.1000000000000001</v>
      </c>
      <c r="X14" s="472">
        <v>1</v>
      </c>
      <c r="Y14" s="478">
        <v>0.9</v>
      </c>
      <c r="Z14" s="263">
        <v>0.5</v>
      </c>
      <c r="AA14" s="263">
        <v>0.5</v>
      </c>
      <c r="AB14" s="477">
        <v>0.4</v>
      </c>
      <c r="AC14" s="498">
        <v>0.5</v>
      </c>
      <c r="AD14" s="242">
        <v>0.4</v>
      </c>
      <c r="AE14" s="2"/>
      <c r="AF14" s="2"/>
    </row>
    <row r="15" spans="1:35" x14ac:dyDescent="0.5">
      <c r="A15"/>
      <c r="B15" s="5" t="s">
        <v>87</v>
      </c>
      <c r="C15" s="19"/>
      <c r="D15" s="212">
        <v>3.6360570000000001</v>
      </c>
      <c r="E15" s="242">
        <v>2.8</v>
      </c>
      <c r="F15" s="242">
        <v>2.9</v>
      </c>
      <c r="G15" s="242">
        <v>2.2000000000000002</v>
      </c>
      <c r="H15" s="242">
        <v>1.6</v>
      </c>
      <c r="I15" s="242">
        <v>1.3</v>
      </c>
      <c r="J15" s="242">
        <v>1.2</v>
      </c>
      <c r="K15" s="242">
        <v>1</v>
      </c>
      <c r="L15" s="4"/>
      <c r="M15" s="254">
        <v>3.6360570000000001</v>
      </c>
      <c r="N15" s="3">
        <v>3.5135040000000002</v>
      </c>
      <c r="O15" s="3">
        <v>3.4890940000000001</v>
      </c>
      <c r="P15" s="560">
        <v>3.1</v>
      </c>
      <c r="Q15" s="3">
        <v>2.8</v>
      </c>
      <c r="R15" s="3">
        <v>3</v>
      </c>
      <c r="S15" s="3">
        <v>3</v>
      </c>
      <c r="T15" s="472">
        <v>2.9</v>
      </c>
      <c r="U15" s="473">
        <v>2.9</v>
      </c>
      <c r="V15" s="3">
        <v>2.7</v>
      </c>
      <c r="W15" s="3">
        <v>2.4</v>
      </c>
      <c r="X15" s="472">
        <v>2.2999999999999998</v>
      </c>
      <c r="Y15" s="478">
        <v>2.2000000000000002</v>
      </c>
      <c r="Z15" s="263">
        <v>1.7</v>
      </c>
      <c r="AA15" s="263">
        <v>1.7</v>
      </c>
      <c r="AB15" s="477">
        <v>1.7</v>
      </c>
      <c r="AC15" s="498">
        <v>1.6</v>
      </c>
      <c r="AD15" s="242">
        <v>1.5</v>
      </c>
      <c r="AE15" s="242">
        <v>1.4</v>
      </c>
      <c r="AF15" s="242">
        <v>1.4</v>
      </c>
    </row>
    <row r="16" spans="1:35" x14ac:dyDescent="0.5">
      <c r="A16"/>
      <c r="B16" s="5" t="s">
        <v>88</v>
      </c>
      <c r="C16" s="19"/>
      <c r="D16" s="212">
        <f>SUM(M16:P16)</f>
        <v>1.4772700000000001</v>
      </c>
      <c r="E16" s="242">
        <f>SUM(Q16:T16)</f>
        <v>1.03721</v>
      </c>
      <c r="F16" s="242">
        <v>1.1000000000000001</v>
      </c>
      <c r="G16" s="242">
        <v>0.3</v>
      </c>
      <c r="H16" s="242">
        <v>0.4</v>
      </c>
      <c r="I16" s="242">
        <v>0.1</v>
      </c>
      <c r="J16" s="242">
        <v>0.1</v>
      </c>
      <c r="K16" s="242">
        <v>0.1</v>
      </c>
      <c r="L16" s="4"/>
      <c r="M16" s="254">
        <v>0.19218000000000002</v>
      </c>
      <c r="N16" s="527">
        <v>3.3110000000000001E-2</v>
      </c>
      <c r="O16" s="3">
        <v>8.3479999999999985E-2</v>
      </c>
      <c r="P16" s="560">
        <v>1.1685000000000001</v>
      </c>
      <c r="Q16" s="3">
        <v>0.95121</v>
      </c>
      <c r="R16" s="3">
        <v>0.05</v>
      </c>
      <c r="S16" s="527">
        <v>3.5999999999999997E-2</v>
      </c>
      <c r="T16" s="472">
        <v>0</v>
      </c>
      <c r="U16" s="473">
        <v>0.3</v>
      </c>
      <c r="V16" s="3">
        <v>0.4</v>
      </c>
      <c r="W16" s="3">
        <v>0.4</v>
      </c>
      <c r="X16" s="472">
        <v>0.1</v>
      </c>
      <c r="Y16" s="473">
        <v>0.1</v>
      </c>
      <c r="Z16" s="527">
        <v>0.04</v>
      </c>
      <c r="AA16" s="527">
        <v>0.01</v>
      </c>
      <c r="AB16" s="472">
        <v>0.2</v>
      </c>
      <c r="AC16" s="498">
        <v>0.3</v>
      </c>
      <c r="AD16" s="528">
        <v>0.04</v>
      </c>
      <c r="AE16" s="528">
        <v>0.02</v>
      </c>
      <c r="AF16" s="242">
        <v>0</v>
      </c>
      <c r="AG16" s="314"/>
      <c r="AH16" s="313"/>
    </row>
    <row r="17" spans="1:40" x14ac:dyDescent="0.5">
      <c r="A17"/>
      <c r="B17" s="5" t="s">
        <v>89</v>
      </c>
      <c r="C17" s="19"/>
      <c r="D17" s="210">
        <v>2045.7993992644983</v>
      </c>
      <c r="E17" s="255">
        <v>2079</v>
      </c>
      <c r="F17" s="255">
        <v>1870</v>
      </c>
      <c r="G17" s="255">
        <v>779</v>
      </c>
      <c r="H17" s="255">
        <v>606</v>
      </c>
      <c r="I17" s="255">
        <v>592</v>
      </c>
      <c r="J17" s="255">
        <v>292</v>
      </c>
      <c r="K17" s="255">
        <v>146</v>
      </c>
      <c r="L17" s="4"/>
      <c r="M17" s="210">
        <v>465.19590218579924</v>
      </c>
      <c r="N17" s="4">
        <v>518.21365020579924</v>
      </c>
      <c r="O17" s="4">
        <v>566.38984687289997</v>
      </c>
      <c r="P17" s="561">
        <v>496</v>
      </c>
      <c r="Q17" s="4">
        <v>537</v>
      </c>
      <c r="R17" s="4">
        <v>522</v>
      </c>
      <c r="S17" s="4">
        <v>465</v>
      </c>
      <c r="T17" s="95">
        <v>555</v>
      </c>
      <c r="U17" s="328">
        <v>534</v>
      </c>
      <c r="V17" s="4">
        <v>511</v>
      </c>
      <c r="W17" s="4">
        <v>457</v>
      </c>
      <c r="X17" s="95">
        <v>368</v>
      </c>
      <c r="Y17" s="490">
        <v>266</v>
      </c>
      <c r="Z17" s="439">
        <v>140</v>
      </c>
      <c r="AA17" s="439">
        <v>144</v>
      </c>
      <c r="AB17" s="500">
        <v>229</v>
      </c>
      <c r="AC17" s="236">
        <v>171</v>
      </c>
      <c r="AD17" s="255">
        <v>133</v>
      </c>
      <c r="AE17" s="255">
        <v>150</v>
      </c>
      <c r="AF17" s="255">
        <v>151</v>
      </c>
    </row>
    <row r="18" spans="1:40" x14ac:dyDescent="0.5">
      <c r="A18"/>
      <c r="B18" s="5" t="s">
        <v>90</v>
      </c>
      <c r="C18" s="19"/>
      <c r="D18" s="210">
        <v>665.97799999999995</v>
      </c>
      <c r="E18" s="255">
        <v>582</v>
      </c>
      <c r="F18" s="255">
        <v>755</v>
      </c>
      <c r="G18" s="255">
        <v>695</v>
      </c>
      <c r="H18" s="255">
        <v>215</v>
      </c>
      <c r="I18" s="255">
        <v>251</v>
      </c>
      <c r="J18" s="255">
        <v>118</v>
      </c>
      <c r="K18" s="255">
        <v>273</v>
      </c>
      <c r="L18" s="4"/>
      <c r="M18" s="210">
        <f t="shared" ref="M18" si="4">SUM(M19:M20)</f>
        <v>201.96700000000001</v>
      </c>
      <c r="N18" s="4">
        <f>SUM(N19:N20)</f>
        <v>5.56</v>
      </c>
      <c r="O18" s="4">
        <f>SUM(O19:O20)</f>
        <v>55.265000000000001</v>
      </c>
      <c r="P18" s="561">
        <v>4</v>
      </c>
      <c r="Q18" s="4">
        <v>351</v>
      </c>
      <c r="R18" s="4">
        <v>135</v>
      </c>
      <c r="S18" s="4">
        <v>88</v>
      </c>
      <c r="T18" s="95">
        <v>8</v>
      </c>
      <c r="U18" s="328">
        <v>263.00000000000006</v>
      </c>
      <c r="V18" s="4">
        <v>211</v>
      </c>
      <c r="W18" s="4">
        <v>99</v>
      </c>
      <c r="X18" s="95">
        <v>182</v>
      </c>
      <c r="Y18" s="491"/>
      <c r="Z18" s="317"/>
      <c r="AA18" s="317"/>
      <c r="AB18" s="501"/>
      <c r="AC18" s="491"/>
      <c r="AD18" s="317"/>
      <c r="AE18" s="317"/>
      <c r="AF18" s="317"/>
    </row>
    <row r="19" spans="1:40" x14ac:dyDescent="0.5">
      <c r="A19"/>
      <c r="B19" s="318" t="s">
        <v>91</v>
      </c>
      <c r="C19" s="19"/>
      <c r="D19" s="635">
        <f>SUM(M19:P19)</f>
        <v>262.79200000000003</v>
      </c>
      <c r="E19" s="255">
        <f>SUM(Q19:T19)</f>
        <v>422.51899999999995</v>
      </c>
      <c r="F19" s="255">
        <v>750</v>
      </c>
      <c r="G19" s="255">
        <v>655</v>
      </c>
      <c r="H19" s="255">
        <v>133</v>
      </c>
      <c r="I19" s="255">
        <v>251</v>
      </c>
      <c r="J19" s="255">
        <v>118</v>
      </c>
      <c r="K19" s="255">
        <v>273</v>
      </c>
      <c r="L19" s="4"/>
      <c r="M19" s="210">
        <v>201.96700000000001</v>
      </c>
      <c r="N19" s="4">
        <v>5.56</v>
      </c>
      <c r="O19" s="4">
        <v>55.265000000000001</v>
      </c>
      <c r="P19" s="561">
        <v>0</v>
      </c>
      <c r="Q19" s="4">
        <v>315.14999999999998</v>
      </c>
      <c r="R19" s="4">
        <v>30.32</v>
      </c>
      <c r="S19" s="4">
        <v>68.649000000000001</v>
      </c>
      <c r="T19" s="95">
        <v>8.4</v>
      </c>
      <c r="U19" s="328">
        <v>258</v>
      </c>
      <c r="V19" s="4">
        <v>210.8</v>
      </c>
      <c r="W19" s="4">
        <v>99</v>
      </c>
      <c r="X19" s="95">
        <v>182</v>
      </c>
      <c r="Y19" s="491"/>
      <c r="Z19" s="317"/>
      <c r="AA19" s="317"/>
      <c r="AB19" s="501"/>
      <c r="AC19" s="491"/>
      <c r="AD19" s="317"/>
      <c r="AE19" s="317"/>
      <c r="AF19" s="317"/>
    </row>
    <row r="20" spans="1:40" ht="16" thickBot="1" x14ac:dyDescent="0.55000000000000004">
      <c r="A20"/>
      <c r="B20" s="318" t="s">
        <v>92</v>
      </c>
      <c r="C20" s="19"/>
      <c r="D20" s="211">
        <v>4</v>
      </c>
      <c r="E20" s="44">
        <v>103</v>
      </c>
      <c r="F20" s="44">
        <v>5</v>
      </c>
      <c r="G20" s="44">
        <v>40</v>
      </c>
      <c r="H20" s="44">
        <v>82</v>
      </c>
      <c r="I20" s="331"/>
      <c r="J20" s="331"/>
      <c r="K20" s="331"/>
      <c r="L20" s="4"/>
      <c r="M20" s="210">
        <v>0</v>
      </c>
      <c r="N20" s="4">
        <v>0</v>
      </c>
      <c r="O20" s="4">
        <v>0</v>
      </c>
      <c r="P20" s="561">
        <v>4</v>
      </c>
      <c r="Q20" s="4">
        <v>28</v>
      </c>
      <c r="R20" s="4">
        <v>75</v>
      </c>
      <c r="S20" s="4">
        <v>0</v>
      </c>
      <c r="T20" s="95">
        <v>0</v>
      </c>
      <c r="U20" s="328">
        <v>5</v>
      </c>
      <c r="V20" s="4">
        <v>0</v>
      </c>
      <c r="W20" s="4">
        <v>0</v>
      </c>
      <c r="X20" s="95">
        <v>0</v>
      </c>
      <c r="Y20" s="486"/>
      <c r="Z20" s="331"/>
      <c r="AA20" s="331"/>
      <c r="AB20" s="485"/>
      <c r="AC20" s="486"/>
      <c r="AD20" s="331"/>
      <c r="AE20" s="331"/>
      <c r="AF20" s="331"/>
    </row>
    <row r="21" spans="1:40" ht="16" thickBot="1" x14ac:dyDescent="0.55000000000000004">
      <c r="A21"/>
      <c r="B21" s="66" t="s">
        <v>31</v>
      </c>
      <c r="C21" s="19"/>
      <c r="D21" s="197"/>
      <c r="E21" s="197"/>
      <c r="F21" s="197"/>
      <c r="G21" s="197"/>
      <c r="H21" s="197"/>
      <c r="I21" s="198"/>
      <c r="J21" s="67"/>
      <c r="K21" s="67"/>
      <c r="L21" s="5"/>
      <c r="M21" s="198"/>
      <c r="N21" s="198"/>
      <c r="O21" s="198"/>
      <c r="P21" s="636"/>
      <c r="Q21" s="198"/>
      <c r="R21" s="198"/>
      <c r="S21" s="198"/>
      <c r="T21" s="637"/>
      <c r="U21" s="475"/>
      <c r="V21" s="441"/>
      <c r="W21" s="441"/>
      <c r="X21" s="474"/>
      <c r="Y21" s="96"/>
      <c r="Z21" s="67"/>
      <c r="AA21" s="67"/>
      <c r="AB21" s="100"/>
      <c r="AC21" s="96"/>
      <c r="AD21" s="67"/>
      <c r="AE21" s="67"/>
      <c r="AF21" s="67"/>
    </row>
    <row r="22" spans="1:40" x14ac:dyDescent="0.5">
      <c r="A22"/>
      <c r="B22" s="5" t="s">
        <v>82</v>
      </c>
      <c r="C22" s="19"/>
      <c r="D22" s="267"/>
      <c r="E22" s="267"/>
      <c r="F22" s="267"/>
      <c r="G22" s="267"/>
      <c r="H22" s="267"/>
      <c r="I22" s="267"/>
      <c r="J22" s="267"/>
      <c r="K22" s="267"/>
      <c r="L22" s="5"/>
      <c r="M22" s="267"/>
      <c r="N22" s="267"/>
      <c r="O22" s="267"/>
      <c r="P22" s="638"/>
      <c r="Q22" s="267"/>
      <c r="R22" s="267"/>
      <c r="S22" s="267"/>
      <c r="T22" s="494"/>
      <c r="U22" s="476"/>
      <c r="V22" s="442"/>
      <c r="W22" s="442"/>
      <c r="X22" s="492"/>
      <c r="Y22" s="491"/>
      <c r="Z22" s="317"/>
      <c r="AA22" s="317"/>
      <c r="AB22" s="494"/>
      <c r="AC22" s="495"/>
      <c r="AD22" s="267"/>
      <c r="AE22" s="267"/>
      <c r="AF22" s="267"/>
    </row>
    <row r="23" spans="1:40" x14ac:dyDescent="0.5">
      <c r="A23"/>
      <c r="B23" s="5" t="s">
        <v>93</v>
      </c>
      <c r="C23" s="19"/>
      <c r="D23" s="209">
        <f>M23</f>
        <v>7.6628500000000042</v>
      </c>
      <c r="E23" s="241">
        <f>Q23</f>
        <v>9.1500300000000028</v>
      </c>
      <c r="F23" s="241">
        <v>7.1</v>
      </c>
      <c r="G23" s="241">
        <v>5.2</v>
      </c>
      <c r="H23" s="241">
        <v>4</v>
      </c>
      <c r="I23" s="241">
        <v>3.1</v>
      </c>
      <c r="J23" s="241">
        <v>2</v>
      </c>
      <c r="K23" s="241">
        <v>1.2</v>
      </c>
      <c r="L23" s="3"/>
      <c r="M23" s="212">
        <v>7.6628500000000042</v>
      </c>
      <c r="N23" s="263">
        <v>7.6398500000000045</v>
      </c>
      <c r="O23" s="263">
        <v>7.9174300000000022</v>
      </c>
      <c r="P23" s="562">
        <v>7.7173300000000022</v>
      </c>
      <c r="Q23" s="263">
        <v>9.1500300000000028</v>
      </c>
      <c r="R23" s="263">
        <v>8.9900700000000047</v>
      </c>
      <c r="S23" s="263">
        <v>6.9068100000000028</v>
      </c>
      <c r="T23" s="477">
        <v>6.1704100000000013</v>
      </c>
      <c r="U23" s="478">
        <v>7.1</v>
      </c>
      <c r="V23" s="263">
        <v>6.6</v>
      </c>
      <c r="W23" s="263">
        <v>6.1</v>
      </c>
      <c r="X23" s="477">
        <v>5.9</v>
      </c>
      <c r="Y23" s="478">
        <v>5.2</v>
      </c>
      <c r="Z23" s="263">
        <v>4.2</v>
      </c>
      <c r="AA23" s="263">
        <v>4.2</v>
      </c>
      <c r="AB23" s="477">
        <v>3.9</v>
      </c>
      <c r="AC23" s="498">
        <v>4</v>
      </c>
      <c r="AD23" s="242">
        <v>4.0999999999999996</v>
      </c>
      <c r="AE23" s="242">
        <v>3.5</v>
      </c>
      <c r="AF23" s="242">
        <v>3.6</v>
      </c>
      <c r="AI23" s="242"/>
    </row>
    <row r="24" spans="1:40" x14ac:dyDescent="0.5">
      <c r="A24"/>
      <c r="B24" s="5" t="s">
        <v>85</v>
      </c>
      <c r="C24" s="19"/>
      <c r="D24" s="212">
        <f t="shared" ref="D24" si="5">M24</f>
        <v>6.8000000000000005E-2</v>
      </c>
      <c r="E24" s="242">
        <f t="shared" ref="E24" si="6">Q24</f>
        <v>6.148E-2</v>
      </c>
      <c r="F24" s="242">
        <v>0.1</v>
      </c>
      <c r="G24" s="242">
        <v>0.7</v>
      </c>
      <c r="H24" s="242">
        <v>0.4</v>
      </c>
      <c r="I24" s="242">
        <v>0.1</v>
      </c>
      <c r="J24" s="242">
        <v>0.1</v>
      </c>
      <c r="K24" s="242">
        <v>0.1</v>
      </c>
      <c r="L24" s="4"/>
      <c r="M24" s="212">
        <v>6.8000000000000005E-2</v>
      </c>
      <c r="N24" s="263">
        <v>0.13872000000000001</v>
      </c>
      <c r="O24" s="263">
        <v>0.11178</v>
      </c>
      <c r="P24" s="562">
        <v>6.148E-2</v>
      </c>
      <c r="Q24" s="263">
        <v>6.148E-2</v>
      </c>
      <c r="R24" s="263">
        <v>8.6190000000000003E-2</v>
      </c>
      <c r="S24" s="263">
        <v>7.2669999999999998E-2</v>
      </c>
      <c r="T24" s="477">
        <v>4.2869999999999998E-2</v>
      </c>
      <c r="U24" s="478">
        <v>0.1</v>
      </c>
      <c r="V24" s="263">
        <v>0.5</v>
      </c>
      <c r="W24" s="263">
        <v>0.4</v>
      </c>
      <c r="X24" s="477">
        <v>0.4</v>
      </c>
      <c r="Y24" s="478">
        <v>0.7</v>
      </c>
      <c r="Z24" s="263">
        <v>0.5</v>
      </c>
      <c r="AA24" s="263">
        <v>0.5</v>
      </c>
      <c r="AB24" s="477">
        <v>0.6</v>
      </c>
      <c r="AC24" s="498">
        <v>0.4</v>
      </c>
      <c r="AD24" s="242">
        <v>0.6</v>
      </c>
      <c r="AE24" s="242">
        <v>0.6</v>
      </c>
      <c r="AF24" s="242">
        <v>0.4</v>
      </c>
      <c r="AI24" s="242"/>
    </row>
    <row r="25" spans="1:40" x14ac:dyDescent="0.5">
      <c r="A25"/>
      <c r="B25" s="5" t="s">
        <v>86</v>
      </c>
      <c r="C25" s="19"/>
      <c r="D25" s="212">
        <v>0.69001000000000001</v>
      </c>
      <c r="E25" s="242">
        <v>0.8</v>
      </c>
      <c r="F25" s="242">
        <v>0.8</v>
      </c>
      <c r="G25" s="242">
        <v>0.4</v>
      </c>
      <c r="H25" s="242">
        <v>0.3</v>
      </c>
      <c r="I25" s="242">
        <v>0.2</v>
      </c>
      <c r="J25" s="267"/>
      <c r="K25" s="267"/>
      <c r="L25" s="4"/>
      <c r="M25" s="212">
        <v>0.69001000000000001</v>
      </c>
      <c r="N25" s="263">
        <v>0.69977</v>
      </c>
      <c r="O25" s="263">
        <v>0.69191000000000003</v>
      </c>
      <c r="P25" s="562">
        <v>0.7</v>
      </c>
      <c r="Q25" s="263">
        <v>0.8</v>
      </c>
      <c r="R25" s="263">
        <v>0.7</v>
      </c>
      <c r="S25" s="263">
        <v>0.8</v>
      </c>
      <c r="T25" s="477">
        <v>0.3</v>
      </c>
      <c r="U25" s="478">
        <v>0.3</v>
      </c>
      <c r="V25" s="263">
        <v>0.7</v>
      </c>
      <c r="W25" s="263">
        <v>0.6</v>
      </c>
      <c r="X25" s="477">
        <v>0.6</v>
      </c>
      <c r="Y25" s="478">
        <v>0.4</v>
      </c>
      <c r="Z25" s="263">
        <v>0.4</v>
      </c>
      <c r="AA25" s="263">
        <v>0.3</v>
      </c>
      <c r="AB25" s="477">
        <v>0.3</v>
      </c>
      <c r="AC25" s="498">
        <v>0.3</v>
      </c>
      <c r="AD25" s="242">
        <v>0.3</v>
      </c>
      <c r="AE25" s="2"/>
      <c r="AF25" s="2"/>
    </row>
    <row r="26" spans="1:40" x14ac:dyDescent="0.5">
      <c r="A26"/>
      <c r="B26" s="5" t="s">
        <v>87</v>
      </c>
      <c r="C26" s="19"/>
      <c r="D26" s="212">
        <v>1.6479299999999999</v>
      </c>
      <c r="E26" s="242">
        <v>1.4</v>
      </c>
      <c r="F26" s="242">
        <v>1.7</v>
      </c>
      <c r="G26" s="242">
        <v>1.1000000000000001</v>
      </c>
      <c r="H26" s="242">
        <v>1</v>
      </c>
      <c r="I26" s="242">
        <v>0.9</v>
      </c>
      <c r="J26" s="242">
        <v>0.9</v>
      </c>
      <c r="K26" s="242">
        <v>0.8</v>
      </c>
      <c r="L26" s="4"/>
      <c r="M26" s="212">
        <v>1.6479299999999999</v>
      </c>
      <c r="N26" s="263">
        <v>1.5664100000000001</v>
      </c>
      <c r="O26" s="263">
        <v>1.5998000000000001</v>
      </c>
      <c r="P26" s="562">
        <v>1.5</v>
      </c>
      <c r="Q26" s="263">
        <v>1.4</v>
      </c>
      <c r="R26" s="263">
        <v>1.6</v>
      </c>
      <c r="S26" s="263">
        <v>1.7</v>
      </c>
      <c r="T26" s="477">
        <v>1.7</v>
      </c>
      <c r="U26" s="478">
        <v>1.2</v>
      </c>
      <c r="V26" s="263">
        <v>1.6</v>
      </c>
      <c r="W26" s="263">
        <v>1.4</v>
      </c>
      <c r="X26" s="477">
        <v>1.3</v>
      </c>
      <c r="Y26" s="478">
        <v>1.1000000000000001</v>
      </c>
      <c r="Z26" s="263">
        <v>1.1000000000000001</v>
      </c>
      <c r="AA26" s="263">
        <v>1.1000000000000001</v>
      </c>
      <c r="AB26" s="477">
        <v>1.1000000000000001</v>
      </c>
      <c r="AC26" s="498">
        <v>1</v>
      </c>
      <c r="AD26" s="242">
        <v>1</v>
      </c>
      <c r="AE26" s="242">
        <v>0.9</v>
      </c>
      <c r="AF26" s="242">
        <v>0.9</v>
      </c>
    </row>
    <row r="27" spans="1:40" x14ac:dyDescent="0.5">
      <c r="A27"/>
      <c r="B27" s="5" t="s">
        <v>88</v>
      </c>
      <c r="C27" s="19"/>
      <c r="D27" s="212">
        <f>SUM(M27:P27)</f>
        <v>0.19707</v>
      </c>
      <c r="E27" s="242">
        <f>SUM(Q27:T27)</f>
        <v>0.72444000000000008</v>
      </c>
      <c r="F27" s="242">
        <v>0.1</v>
      </c>
      <c r="G27" s="528">
        <v>0.01</v>
      </c>
      <c r="H27" s="242">
        <v>0.2</v>
      </c>
      <c r="I27" s="242">
        <v>0.1</v>
      </c>
      <c r="J27" s="242">
        <v>0.1</v>
      </c>
      <c r="K27" s="242">
        <v>0.1</v>
      </c>
      <c r="L27" s="4"/>
      <c r="M27" s="254">
        <v>8.048000000000001E-2</v>
      </c>
      <c r="N27" s="3">
        <v>3.3110000000000001E-2</v>
      </c>
      <c r="O27" s="3">
        <v>8.3479999999999985E-2</v>
      </c>
      <c r="P27" s="560">
        <v>0</v>
      </c>
      <c r="Q27" s="3">
        <v>0.68844000000000005</v>
      </c>
      <c r="R27" s="3">
        <v>0</v>
      </c>
      <c r="S27" s="527">
        <v>3.5999999999999997E-2</v>
      </c>
      <c r="T27" s="472">
        <v>0</v>
      </c>
      <c r="U27" s="473">
        <v>0.1</v>
      </c>
      <c r="V27" s="3">
        <v>0</v>
      </c>
      <c r="W27" s="3">
        <v>0</v>
      </c>
      <c r="X27" s="472">
        <v>0</v>
      </c>
      <c r="Y27" s="473">
        <v>0</v>
      </c>
      <c r="Z27" s="529">
        <v>3.0000000000000001E-3</v>
      </c>
      <c r="AA27" s="527">
        <v>0.01</v>
      </c>
      <c r="AB27" s="472">
        <v>0</v>
      </c>
      <c r="AC27" s="498">
        <v>0.2</v>
      </c>
      <c r="AD27" s="242">
        <v>0</v>
      </c>
      <c r="AE27" s="242">
        <v>0</v>
      </c>
      <c r="AF27" s="242">
        <v>0</v>
      </c>
      <c r="AN27" s="330"/>
    </row>
    <row r="28" spans="1:40" ht="16" thickBot="1" x14ac:dyDescent="0.55000000000000004">
      <c r="A28"/>
      <c r="B28" s="65" t="s">
        <v>89</v>
      </c>
      <c r="C28" s="19"/>
      <c r="D28" s="211">
        <v>1552.4275949209</v>
      </c>
      <c r="E28" s="44">
        <v>1812</v>
      </c>
      <c r="F28" s="44">
        <v>1450</v>
      </c>
      <c r="G28" s="44">
        <v>634</v>
      </c>
      <c r="H28" s="44">
        <v>425</v>
      </c>
      <c r="I28" s="44">
        <v>432</v>
      </c>
      <c r="J28" s="44">
        <v>275</v>
      </c>
      <c r="K28" s="44">
        <v>82</v>
      </c>
      <c r="L28" s="4"/>
      <c r="M28" s="437">
        <v>421.72592424439978</v>
      </c>
      <c r="N28" s="438">
        <v>325.46934055520023</v>
      </c>
      <c r="O28" s="438">
        <v>372.23233012129992</v>
      </c>
      <c r="P28" s="563">
        <v>433</v>
      </c>
      <c r="Q28" s="438">
        <v>512</v>
      </c>
      <c r="R28" s="438">
        <v>402</v>
      </c>
      <c r="S28" s="438">
        <v>368</v>
      </c>
      <c r="T28" s="479">
        <v>530</v>
      </c>
      <c r="U28" s="480">
        <v>523</v>
      </c>
      <c r="V28" s="438">
        <v>333</v>
      </c>
      <c r="W28" s="438">
        <v>252</v>
      </c>
      <c r="X28" s="479">
        <v>342</v>
      </c>
      <c r="Y28" s="480">
        <v>193</v>
      </c>
      <c r="Z28" s="438">
        <v>113</v>
      </c>
      <c r="AA28" s="438">
        <v>117</v>
      </c>
      <c r="AB28" s="479">
        <v>211</v>
      </c>
      <c r="AC28" s="493">
        <v>150</v>
      </c>
      <c r="AD28" s="44">
        <v>76</v>
      </c>
      <c r="AE28" s="44">
        <v>83</v>
      </c>
      <c r="AF28" s="44">
        <v>117</v>
      </c>
      <c r="AN28" s="330"/>
    </row>
    <row r="29" spans="1:40" ht="16" thickBot="1" x14ac:dyDescent="0.55000000000000004">
      <c r="A29"/>
      <c r="B29" s="66" t="s">
        <v>32</v>
      </c>
      <c r="C29" s="19"/>
      <c r="D29" s="65"/>
      <c r="E29" s="65"/>
      <c r="F29" s="65"/>
      <c r="G29" s="65"/>
      <c r="H29" s="65"/>
      <c r="I29" s="65"/>
      <c r="J29" s="65"/>
      <c r="K29" s="65"/>
      <c r="L29" s="5"/>
      <c r="M29" s="67"/>
      <c r="N29" s="67"/>
      <c r="O29" s="67"/>
      <c r="P29" s="558"/>
      <c r="Q29" s="67"/>
      <c r="R29" s="67"/>
      <c r="S29" s="67"/>
      <c r="T29" s="100"/>
      <c r="U29" s="481"/>
      <c r="V29" s="433"/>
      <c r="W29" s="433"/>
      <c r="X29" s="100"/>
      <c r="Y29" s="96"/>
      <c r="Z29" s="67"/>
      <c r="AA29" s="67"/>
      <c r="AB29" s="100"/>
      <c r="AC29" s="96"/>
      <c r="AD29" s="67"/>
      <c r="AE29" s="67"/>
      <c r="AF29" s="67"/>
      <c r="AN29" s="330"/>
    </row>
    <row r="30" spans="1:40" x14ac:dyDescent="0.5">
      <c r="A30"/>
      <c r="B30" s="5" t="s">
        <v>82</v>
      </c>
      <c r="C30" s="19"/>
      <c r="D30" s="267"/>
      <c r="E30" s="267"/>
      <c r="F30" s="267"/>
      <c r="G30" s="267"/>
      <c r="H30" s="267"/>
      <c r="I30" s="267"/>
      <c r="J30" s="267"/>
      <c r="K30" s="267"/>
      <c r="L30" s="5"/>
      <c r="M30" s="267"/>
      <c r="N30" s="267"/>
      <c r="O30" s="267"/>
      <c r="P30" s="638"/>
      <c r="Q30" s="267"/>
      <c r="R30" s="267"/>
      <c r="S30" s="267"/>
      <c r="T30" s="494"/>
      <c r="U30" s="476"/>
      <c r="V30" s="442"/>
      <c r="W30" s="442"/>
      <c r="X30" s="492"/>
      <c r="Y30" s="491"/>
      <c r="Z30" s="317"/>
      <c r="AA30" s="317"/>
      <c r="AB30" s="501"/>
      <c r="AC30" s="502"/>
      <c r="AD30" s="269"/>
      <c r="AE30" s="269"/>
      <c r="AF30" s="269"/>
    </row>
    <row r="31" spans="1:40" x14ac:dyDescent="0.5">
      <c r="A31"/>
      <c r="B31" s="5" t="s">
        <v>93</v>
      </c>
      <c r="C31" s="19"/>
      <c r="D31" s="209">
        <f>M31</f>
        <v>26.800623999999992</v>
      </c>
      <c r="E31" s="241">
        <f>Q31</f>
        <v>31.359150999999986</v>
      </c>
      <c r="F31" s="241">
        <v>30.5</v>
      </c>
      <c r="G31" s="241">
        <v>25.6</v>
      </c>
      <c r="H31" s="241">
        <v>16</v>
      </c>
      <c r="I31" s="241">
        <v>8.9</v>
      </c>
      <c r="J31" s="241">
        <v>3.4</v>
      </c>
      <c r="K31" s="241">
        <v>1.1000000000000001</v>
      </c>
      <c r="L31" s="3"/>
      <c r="M31" s="212">
        <v>26.800623999999992</v>
      </c>
      <c r="N31" s="263">
        <v>27.051905999999995</v>
      </c>
      <c r="O31" s="263">
        <v>27.771168999999986</v>
      </c>
      <c r="P31" s="562">
        <v>31.087786999999995</v>
      </c>
      <c r="Q31" s="263">
        <v>31.359150999999986</v>
      </c>
      <c r="R31" s="263">
        <v>28.072745999999984</v>
      </c>
      <c r="S31" s="263">
        <v>28.404246999999998</v>
      </c>
      <c r="T31" s="477">
        <v>28.766591999999999</v>
      </c>
      <c r="U31" s="478">
        <v>30.5</v>
      </c>
      <c r="V31" s="263">
        <v>27.9</v>
      </c>
      <c r="W31" s="263">
        <v>27.3</v>
      </c>
      <c r="X31" s="477">
        <v>26.8</v>
      </c>
      <c r="Y31" s="478">
        <v>25.6</v>
      </c>
      <c r="Z31" s="263">
        <v>20.7</v>
      </c>
      <c r="AA31" s="263">
        <v>19.899999999999999</v>
      </c>
      <c r="AB31" s="477">
        <v>17.7</v>
      </c>
      <c r="AC31" s="498">
        <v>16</v>
      </c>
      <c r="AD31" s="242">
        <v>14.7</v>
      </c>
      <c r="AE31" s="242">
        <v>13.1</v>
      </c>
      <c r="AF31" s="242">
        <v>10</v>
      </c>
    </row>
    <row r="32" spans="1:40" x14ac:dyDescent="0.5">
      <c r="A32"/>
      <c r="B32" s="5" t="s">
        <v>85</v>
      </c>
      <c r="C32" s="19"/>
      <c r="D32" s="212">
        <f t="shared" ref="D32" si="7">M32</f>
        <v>0.92037099999999994</v>
      </c>
      <c r="E32" s="242">
        <f t="shared" ref="E32" si="8">Q32</f>
        <v>0.66997699999999993</v>
      </c>
      <c r="F32" s="242">
        <v>0.8</v>
      </c>
      <c r="G32" s="242">
        <v>0.5</v>
      </c>
      <c r="H32" s="242">
        <v>0.4</v>
      </c>
      <c r="I32" s="242">
        <v>0.5</v>
      </c>
      <c r="J32" s="242">
        <v>0.2</v>
      </c>
      <c r="K32" s="242">
        <v>0</v>
      </c>
      <c r="L32" s="4"/>
      <c r="M32" s="212">
        <v>0.92037099999999994</v>
      </c>
      <c r="N32" s="263">
        <v>0.90568199999999999</v>
      </c>
      <c r="O32" s="263">
        <v>0.90434700000000012</v>
      </c>
      <c r="P32" s="562">
        <v>0.54402700000000004</v>
      </c>
      <c r="Q32" s="263">
        <v>0.66997699999999993</v>
      </c>
      <c r="R32" s="263">
        <v>0.94044099999999997</v>
      </c>
      <c r="S32" s="263">
        <v>0.96258699999999986</v>
      </c>
      <c r="T32" s="477">
        <v>0.79230199999999995</v>
      </c>
      <c r="U32" s="478">
        <v>0.8</v>
      </c>
      <c r="V32" s="263">
        <v>0.5</v>
      </c>
      <c r="W32" s="263">
        <v>0.5</v>
      </c>
      <c r="X32" s="477">
        <v>0.5</v>
      </c>
      <c r="Y32" s="478">
        <v>0.5</v>
      </c>
      <c r="Z32" s="263">
        <v>0.9</v>
      </c>
      <c r="AA32" s="263">
        <v>0.7</v>
      </c>
      <c r="AB32" s="477">
        <v>0.6</v>
      </c>
      <c r="AC32" s="498">
        <v>0.4</v>
      </c>
      <c r="AD32" s="242">
        <v>0.5</v>
      </c>
      <c r="AE32" s="242">
        <v>0.5</v>
      </c>
      <c r="AF32" s="242">
        <v>0.6</v>
      </c>
    </row>
    <row r="33" spans="1:32" x14ac:dyDescent="0.5">
      <c r="A33"/>
      <c r="B33" s="5" t="s">
        <v>86</v>
      </c>
      <c r="C33" s="19"/>
      <c r="D33" s="212">
        <v>0.72293300000000005</v>
      </c>
      <c r="E33" s="242">
        <v>0.5</v>
      </c>
      <c r="F33" s="242">
        <v>0.3</v>
      </c>
      <c r="G33" s="242">
        <v>0.5</v>
      </c>
      <c r="H33" s="242">
        <v>0.2</v>
      </c>
      <c r="I33" s="242">
        <v>0.2</v>
      </c>
      <c r="J33" s="2"/>
      <c r="K33" s="2"/>
      <c r="L33" s="4"/>
      <c r="M33" s="212">
        <v>0.72293300000000005</v>
      </c>
      <c r="N33" s="263">
        <v>0.70308800000000005</v>
      </c>
      <c r="O33" s="263">
        <v>0.64782300000000004</v>
      </c>
      <c r="P33" s="562">
        <v>0.6</v>
      </c>
      <c r="Q33" s="263">
        <v>0.5</v>
      </c>
      <c r="R33" s="263">
        <v>0.55000000000000004</v>
      </c>
      <c r="S33" s="263">
        <v>0.4</v>
      </c>
      <c r="T33" s="477">
        <v>0.8</v>
      </c>
      <c r="U33" s="478">
        <v>0.8</v>
      </c>
      <c r="V33" s="263">
        <v>0.2</v>
      </c>
      <c r="W33" s="263">
        <v>0.5</v>
      </c>
      <c r="X33" s="477">
        <v>0.5</v>
      </c>
      <c r="Y33" s="478">
        <v>0.5</v>
      </c>
      <c r="Z33" s="263">
        <v>0.2</v>
      </c>
      <c r="AA33" s="263">
        <v>0.2</v>
      </c>
      <c r="AB33" s="530">
        <v>0.05</v>
      </c>
      <c r="AC33" s="498">
        <v>0.2</v>
      </c>
      <c r="AD33" s="242">
        <v>0.1</v>
      </c>
      <c r="AE33" s="2"/>
      <c r="AF33" s="2"/>
    </row>
    <row r="34" spans="1:32" x14ac:dyDescent="0.5">
      <c r="A34"/>
      <c r="B34" s="5" t="s">
        <v>87</v>
      </c>
      <c r="C34" s="19"/>
      <c r="D34" s="212">
        <v>1.9326270000000001</v>
      </c>
      <c r="E34" s="242">
        <v>1.3</v>
      </c>
      <c r="F34" s="242">
        <v>1.2</v>
      </c>
      <c r="G34" s="242">
        <v>1.1000000000000001</v>
      </c>
      <c r="H34" s="242">
        <v>0.62</v>
      </c>
      <c r="I34" s="242">
        <v>0.5</v>
      </c>
      <c r="J34" s="242">
        <v>0.3</v>
      </c>
      <c r="K34" s="242">
        <v>0.2</v>
      </c>
      <c r="L34" s="4"/>
      <c r="M34" s="212">
        <v>1.9326270000000001</v>
      </c>
      <c r="N34" s="263">
        <v>1.891594</v>
      </c>
      <c r="O34" s="263">
        <v>1.8337939999999999</v>
      </c>
      <c r="P34" s="562">
        <v>1.6</v>
      </c>
      <c r="Q34" s="263">
        <v>1.3</v>
      </c>
      <c r="R34" s="263">
        <v>1.4</v>
      </c>
      <c r="S34" s="263">
        <v>1.3</v>
      </c>
      <c r="T34" s="477">
        <v>1.2</v>
      </c>
      <c r="U34" s="478">
        <v>1.7</v>
      </c>
      <c r="V34" s="263">
        <v>1.1000000000000001</v>
      </c>
      <c r="W34" s="263">
        <v>1.1000000000000001</v>
      </c>
      <c r="X34" s="477">
        <v>1</v>
      </c>
      <c r="Y34" s="478">
        <v>1.1000000000000001</v>
      </c>
      <c r="Z34" s="263">
        <v>0.7</v>
      </c>
      <c r="AA34" s="263">
        <v>0.7</v>
      </c>
      <c r="AB34" s="477">
        <v>0.7</v>
      </c>
      <c r="AC34" s="498">
        <v>0.6</v>
      </c>
      <c r="AD34" s="242">
        <v>0.5</v>
      </c>
      <c r="AE34" s="242">
        <v>0.5</v>
      </c>
      <c r="AF34" s="242">
        <v>0.5</v>
      </c>
    </row>
    <row r="35" spans="1:32" x14ac:dyDescent="0.5">
      <c r="A35"/>
      <c r="B35" s="5" t="s">
        <v>88</v>
      </c>
      <c r="C35" s="19"/>
      <c r="D35" s="212">
        <f>SUM(M35:P35)</f>
        <v>0.83419999999999994</v>
      </c>
      <c r="E35" s="242">
        <f>SUM(Q35:T35)</f>
        <v>0.26277</v>
      </c>
      <c r="F35" s="242">
        <v>1</v>
      </c>
      <c r="G35" s="242">
        <v>0.3</v>
      </c>
      <c r="H35" s="242">
        <v>0.1</v>
      </c>
      <c r="I35" s="242">
        <v>0.1</v>
      </c>
      <c r="J35" s="528">
        <v>0.01</v>
      </c>
      <c r="K35" s="242">
        <v>0.1</v>
      </c>
      <c r="L35" s="4"/>
      <c r="M35" s="254">
        <v>6.5700000000000008E-2</v>
      </c>
      <c r="N35" s="3">
        <v>0</v>
      </c>
      <c r="O35" s="3">
        <v>0</v>
      </c>
      <c r="P35" s="560">
        <v>0.76849999999999996</v>
      </c>
      <c r="Q35" s="3">
        <v>0.26277</v>
      </c>
      <c r="R35" s="3">
        <v>0</v>
      </c>
      <c r="S35" s="3">
        <v>0</v>
      </c>
      <c r="T35" s="472">
        <v>0</v>
      </c>
      <c r="U35" s="473">
        <v>0.2</v>
      </c>
      <c r="V35" s="3">
        <v>0.4</v>
      </c>
      <c r="W35" s="3">
        <v>0.4</v>
      </c>
      <c r="X35" s="472">
        <v>0.1</v>
      </c>
      <c r="Y35" s="473">
        <v>0.1</v>
      </c>
      <c r="Z35" s="527">
        <v>0.04</v>
      </c>
      <c r="AA35" s="3">
        <v>0</v>
      </c>
      <c r="AB35" s="472">
        <v>0.2</v>
      </c>
      <c r="AC35" s="498">
        <v>0.1</v>
      </c>
      <c r="AD35" s="528">
        <v>0.04</v>
      </c>
      <c r="AE35" s="528">
        <v>0.02</v>
      </c>
      <c r="AF35" s="242">
        <v>0</v>
      </c>
    </row>
    <row r="36" spans="1:32" ht="16" thickBot="1" x14ac:dyDescent="0.55000000000000004">
      <c r="A36"/>
      <c r="B36" s="5" t="s">
        <v>89</v>
      </c>
      <c r="C36" s="19"/>
      <c r="D36" s="211">
        <v>493.37180434359857</v>
      </c>
      <c r="E36" s="44">
        <v>268</v>
      </c>
      <c r="F36" s="44">
        <v>420</v>
      </c>
      <c r="G36" s="44">
        <v>145</v>
      </c>
      <c r="H36" s="44">
        <v>181</v>
      </c>
      <c r="I36" s="44">
        <v>160</v>
      </c>
      <c r="J36" s="44">
        <v>17</v>
      </c>
      <c r="K36" s="44">
        <v>64</v>
      </c>
      <c r="L36" s="4"/>
      <c r="M36" s="437">
        <v>43.469977941399456</v>
      </c>
      <c r="N36" s="438">
        <v>192.74430965059904</v>
      </c>
      <c r="O36" s="438">
        <v>194.15751675160004</v>
      </c>
      <c r="P36" s="563">
        <v>63</v>
      </c>
      <c r="Q36" s="438">
        <v>26</v>
      </c>
      <c r="R36" s="438">
        <v>119</v>
      </c>
      <c r="S36" s="438">
        <v>97</v>
      </c>
      <c r="T36" s="479">
        <v>25</v>
      </c>
      <c r="U36" s="480">
        <v>11</v>
      </c>
      <c r="V36" s="438">
        <v>178</v>
      </c>
      <c r="W36" s="438">
        <v>205</v>
      </c>
      <c r="X36" s="479">
        <v>26</v>
      </c>
      <c r="Y36" s="493">
        <v>73</v>
      </c>
      <c r="Z36" s="44">
        <v>27</v>
      </c>
      <c r="AA36" s="44">
        <v>27</v>
      </c>
      <c r="AB36" s="503">
        <v>18</v>
      </c>
      <c r="AC36" s="493">
        <v>21</v>
      </c>
      <c r="AD36" s="44">
        <v>57</v>
      </c>
      <c r="AE36" s="44">
        <v>67</v>
      </c>
      <c r="AF36" s="44">
        <v>35</v>
      </c>
    </row>
    <row r="37" spans="1:32" ht="16" thickBot="1" x14ac:dyDescent="0.55000000000000004">
      <c r="A37"/>
      <c r="B37" s="66" t="s">
        <v>242</v>
      </c>
      <c r="C37" s="19"/>
      <c r="D37" s="65"/>
      <c r="E37" s="65"/>
      <c r="F37" s="65"/>
      <c r="G37" s="65"/>
      <c r="H37" s="65"/>
      <c r="I37" s="65"/>
      <c r="J37" s="65"/>
      <c r="K37" s="65"/>
      <c r="L37" s="5"/>
      <c r="M37" s="67"/>
      <c r="N37" s="67"/>
      <c r="O37" s="67"/>
      <c r="P37" s="558"/>
      <c r="Q37" s="67"/>
      <c r="R37" s="67"/>
      <c r="S37" s="67"/>
      <c r="T37" s="100"/>
      <c r="U37" s="481"/>
      <c r="V37" s="433"/>
      <c r="W37" s="433"/>
      <c r="X37" s="100"/>
      <c r="Y37" s="96"/>
      <c r="Z37" s="67"/>
      <c r="AA37" s="67"/>
      <c r="AB37" s="100"/>
      <c r="AC37" s="96"/>
      <c r="AD37" s="67"/>
      <c r="AE37" s="67"/>
      <c r="AF37" s="67"/>
    </row>
    <row r="38" spans="1:32" x14ac:dyDescent="0.5">
      <c r="A38"/>
      <c r="B38" s="5" t="s">
        <v>82</v>
      </c>
      <c r="C38" s="19"/>
      <c r="D38" s="267"/>
      <c r="E38" s="267"/>
      <c r="F38" s="267"/>
      <c r="G38" s="267"/>
      <c r="H38" s="267"/>
      <c r="I38" s="267"/>
      <c r="J38" s="267"/>
      <c r="K38" s="267"/>
      <c r="L38" s="5"/>
      <c r="M38" s="267"/>
      <c r="N38" s="267"/>
      <c r="O38" s="267"/>
      <c r="P38" s="638"/>
      <c r="Q38" s="267"/>
      <c r="R38" s="267"/>
      <c r="S38" s="267"/>
      <c r="T38" s="494"/>
      <c r="U38" s="476"/>
      <c r="V38" s="442"/>
      <c r="W38" s="442"/>
      <c r="X38" s="494"/>
      <c r="Y38" s="495"/>
      <c r="Z38" s="267"/>
      <c r="AA38" s="267"/>
      <c r="AB38" s="494"/>
      <c r="AC38" s="495"/>
      <c r="AD38" s="267"/>
      <c r="AE38" s="267"/>
      <c r="AF38" s="267"/>
    </row>
    <row r="39" spans="1:32" x14ac:dyDescent="0.5">
      <c r="A39"/>
      <c r="B39" s="5" t="s">
        <v>93</v>
      </c>
      <c r="C39" s="19"/>
      <c r="D39" s="209">
        <f>M39</f>
        <v>7.0250009999999996</v>
      </c>
      <c r="E39" s="263">
        <f>Q39</f>
        <v>2.6786000000000003</v>
      </c>
      <c r="F39" s="263">
        <v>1.3</v>
      </c>
      <c r="G39" s="263">
        <v>0.4</v>
      </c>
      <c r="H39" s="2"/>
      <c r="I39" s="2"/>
      <c r="J39" s="2"/>
      <c r="K39" s="2"/>
      <c r="L39" s="5"/>
      <c r="M39" s="209">
        <v>7.0250009999999996</v>
      </c>
      <c r="N39" s="452">
        <v>6.3164999999999996</v>
      </c>
      <c r="O39" s="452">
        <v>4.3795000000000002</v>
      </c>
      <c r="P39" s="639">
        <v>4.5857000000000001</v>
      </c>
      <c r="Q39" s="452">
        <v>2.6786000000000003</v>
      </c>
      <c r="R39" s="452">
        <v>2.1230000000000002</v>
      </c>
      <c r="S39" s="452">
        <v>1.5779999999999998</v>
      </c>
      <c r="T39" s="482">
        <v>1.4039999999999999</v>
      </c>
      <c r="U39" s="483">
        <v>1.3</v>
      </c>
      <c r="V39" s="452">
        <v>1.2</v>
      </c>
      <c r="W39" s="452">
        <v>0.6</v>
      </c>
      <c r="X39" s="482">
        <v>0.6</v>
      </c>
      <c r="Y39" s="478">
        <v>0.4</v>
      </c>
      <c r="Z39" s="2"/>
      <c r="AA39" s="2"/>
      <c r="AB39" s="496"/>
      <c r="AC39" s="497"/>
      <c r="AD39" s="2"/>
      <c r="AE39" s="2"/>
      <c r="AF39" s="2"/>
    </row>
    <row r="40" spans="1:32" x14ac:dyDescent="0.5">
      <c r="A40"/>
      <c r="B40" s="5" t="s">
        <v>85</v>
      </c>
      <c r="C40" s="19"/>
      <c r="D40" s="209">
        <f t="shared" ref="D40" si="9">M40</f>
        <v>0.28849999999999998</v>
      </c>
      <c r="E40" s="263">
        <f t="shared" ref="E40" si="10">Q40</f>
        <v>0.05</v>
      </c>
      <c r="F40" s="263">
        <v>0.1</v>
      </c>
      <c r="G40" s="263">
        <v>0.1</v>
      </c>
      <c r="H40" s="2"/>
      <c r="I40" s="2"/>
      <c r="J40" s="2"/>
      <c r="K40" s="2"/>
      <c r="L40" s="5"/>
      <c r="M40" s="209">
        <v>0.28849999999999998</v>
      </c>
      <c r="N40" s="452">
        <v>0.17724999999999999</v>
      </c>
      <c r="O40" s="452">
        <v>0.13025</v>
      </c>
      <c r="P40" s="639">
        <v>2.8750000000000001E-2</v>
      </c>
      <c r="Q40" s="452">
        <v>0.05</v>
      </c>
      <c r="R40" s="452">
        <v>8.9999999999999993E-3</v>
      </c>
      <c r="S40" s="452">
        <v>8.9999999999999993E-3</v>
      </c>
      <c r="T40" s="482">
        <v>8.9999999999999993E-3</v>
      </c>
      <c r="U40" s="483">
        <v>0.1</v>
      </c>
      <c r="V40" s="452">
        <v>0.1</v>
      </c>
      <c r="W40" s="452">
        <v>0.1</v>
      </c>
      <c r="X40" s="482">
        <v>0.1</v>
      </c>
      <c r="Y40" s="473">
        <v>0.1</v>
      </c>
      <c r="Z40" s="2"/>
      <c r="AA40" s="2"/>
      <c r="AB40" s="496"/>
      <c r="AC40" s="497"/>
      <c r="AD40" s="2"/>
      <c r="AE40" s="2"/>
      <c r="AF40" s="2"/>
    </row>
    <row r="41" spans="1:32" x14ac:dyDescent="0.5">
      <c r="A41"/>
      <c r="B41" s="5" t="s">
        <v>86</v>
      </c>
      <c r="C41" s="19"/>
      <c r="D41" s="209">
        <v>5.6750000000000002E-2</v>
      </c>
      <c r="E41" s="2"/>
      <c r="F41" s="2"/>
      <c r="G41" s="2"/>
      <c r="H41" s="2"/>
      <c r="I41" s="2"/>
      <c r="J41" s="2"/>
      <c r="K41" s="2"/>
      <c r="L41" s="5"/>
      <c r="M41" s="209">
        <v>5.6750000000000002E-2</v>
      </c>
      <c r="N41" s="452">
        <v>3.0000000000000001E-3</v>
      </c>
      <c r="O41" s="452">
        <v>3.0000000000000001E-3</v>
      </c>
      <c r="P41" s="639">
        <v>0.03</v>
      </c>
      <c r="Q41" s="2"/>
      <c r="R41" s="2"/>
      <c r="S41" s="2"/>
      <c r="T41" s="496"/>
      <c r="U41" s="484"/>
      <c r="V41" s="443"/>
      <c r="W41" s="443"/>
      <c r="X41" s="496"/>
      <c r="Y41" s="497"/>
      <c r="Z41" s="2"/>
      <c r="AA41" s="2"/>
      <c r="AB41" s="496"/>
      <c r="AC41" s="497"/>
      <c r="AD41" s="2"/>
      <c r="AE41" s="2"/>
      <c r="AF41" s="2"/>
    </row>
    <row r="42" spans="1:32" x14ac:dyDescent="0.5">
      <c r="A42"/>
      <c r="B42" s="5" t="s">
        <v>87</v>
      </c>
      <c r="C42" s="19"/>
      <c r="D42" s="209">
        <v>5.5500000000000001E-2</v>
      </c>
      <c r="E42" s="2"/>
      <c r="F42" s="2"/>
      <c r="G42" s="2"/>
      <c r="H42" s="2"/>
      <c r="I42" s="2"/>
      <c r="J42" s="2"/>
      <c r="K42" s="2"/>
      <c r="L42" s="5"/>
      <c r="M42" s="209">
        <v>5.5500000000000001E-2</v>
      </c>
      <c r="N42" s="452">
        <v>5.5500000000000001E-2</v>
      </c>
      <c r="O42" s="452">
        <v>5.5500000000000002E-3</v>
      </c>
      <c r="P42" s="640"/>
      <c r="Q42" s="2"/>
      <c r="R42" s="2"/>
      <c r="S42" s="2"/>
      <c r="T42" s="496"/>
      <c r="U42" s="484"/>
      <c r="V42" s="443"/>
      <c r="W42" s="443"/>
      <c r="X42" s="496"/>
      <c r="Y42" s="497"/>
      <c r="Z42" s="2"/>
      <c r="AA42" s="2"/>
      <c r="AB42" s="496"/>
      <c r="AC42" s="497"/>
      <c r="AD42" s="2"/>
      <c r="AE42" s="2"/>
      <c r="AF42" s="2"/>
    </row>
    <row r="43" spans="1:32" x14ac:dyDescent="0.5">
      <c r="A43"/>
      <c r="B43" s="5" t="s">
        <v>88</v>
      </c>
      <c r="C43" s="19"/>
      <c r="D43" s="212">
        <f>SUM(M43:P43)</f>
        <v>0.44600000000000001</v>
      </c>
      <c r="E43" s="242">
        <f>SUM(Q43:T43)</f>
        <v>0.05</v>
      </c>
      <c r="F43" s="263">
        <v>0.1</v>
      </c>
      <c r="G43" s="2"/>
      <c r="H43" s="2"/>
      <c r="I43" s="2"/>
      <c r="J43" s="2"/>
      <c r="K43" s="2"/>
      <c r="L43" s="5"/>
      <c r="M43" s="641">
        <v>4.5999999999999999E-2</v>
      </c>
      <c r="N43" s="452">
        <v>0</v>
      </c>
      <c r="O43" s="452">
        <v>0</v>
      </c>
      <c r="P43" s="639">
        <v>0.4</v>
      </c>
      <c r="Q43" s="452">
        <v>0</v>
      </c>
      <c r="R43" s="452">
        <v>0.05</v>
      </c>
      <c r="S43" s="452">
        <v>0</v>
      </c>
      <c r="T43" s="482">
        <v>0</v>
      </c>
      <c r="U43" s="483">
        <v>0</v>
      </c>
      <c r="V43" s="452">
        <v>0.1</v>
      </c>
      <c r="W43" s="443"/>
      <c r="X43" s="496"/>
      <c r="Y43" s="497"/>
      <c r="Z43" s="2"/>
      <c r="AA43" s="2"/>
      <c r="AB43" s="496"/>
      <c r="AC43" s="497"/>
      <c r="AD43" s="2"/>
      <c r="AE43" s="2"/>
      <c r="AF43" s="2"/>
    </row>
    <row r="44" spans="1:32" ht="16" thickBot="1" x14ac:dyDescent="0.55000000000000004">
      <c r="A44"/>
      <c r="B44" s="5" t="s">
        <v>89</v>
      </c>
      <c r="C44" s="19"/>
      <c r="D44" s="331"/>
      <c r="E44" s="331"/>
      <c r="F44" s="331"/>
      <c r="G44" s="331"/>
      <c r="H44" s="331"/>
      <c r="I44" s="331"/>
      <c r="J44" s="331"/>
      <c r="K44" s="331"/>
      <c r="L44" s="5"/>
      <c r="M44" s="331"/>
      <c r="N44" s="331"/>
      <c r="O44" s="331"/>
      <c r="P44" s="564"/>
      <c r="Q44" s="331"/>
      <c r="R44" s="331"/>
      <c r="S44" s="331"/>
      <c r="T44" s="485"/>
      <c r="U44" s="486"/>
      <c r="V44" s="331"/>
      <c r="W44" s="331"/>
      <c r="X44" s="485"/>
      <c r="Y44" s="486"/>
      <c r="Z44" s="331"/>
      <c r="AA44" s="331"/>
      <c r="AB44" s="485"/>
      <c r="AC44" s="486"/>
      <c r="AD44" s="331"/>
      <c r="AE44" s="331"/>
      <c r="AF44" s="331"/>
    </row>
    <row r="45" spans="1:32" x14ac:dyDescent="0.5">
      <c r="A45"/>
      <c r="B45" s="531" t="s">
        <v>239</v>
      </c>
    </row>
    <row r="46" spans="1:32" x14ac:dyDescent="0.5">
      <c r="A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32" x14ac:dyDescent="0.5">
      <c r="A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32" x14ac:dyDescent="0.5"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8:28" x14ac:dyDescent="0.5"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8:28" x14ac:dyDescent="0.5"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8:28" x14ac:dyDescent="0.5"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8:28" x14ac:dyDescent="0.5"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8:28" x14ac:dyDescent="0.5"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8:28" x14ac:dyDescent="0.5"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8:28" x14ac:dyDescent="0.5"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8:28" x14ac:dyDescent="0.5">
      <c r="H56"/>
      <c r="I56"/>
      <c r="J56"/>
      <c r="K56"/>
      <c r="L56"/>
      <c r="M56"/>
      <c r="N56"/>
      <c r="O56"/>
      <c r="P56"/>
      <c r="Q56"/>
      <c r="R56"/>
      <c r="S56"/>
      <c r="T56"/>
      <c r="U56" s="306"/>
      <c r="V56" s="306"/>
      <c r="W56" s="306"/>
      <c r="X56" s="306"/>
      <c r="Y56" s="306"/>
      <c r="Z56" s="306"/>
      <c r="AA56" s="306"/>
      <c r="AB56" s="306"/>
    </row>
    <row r="57" spans="8:28" x14ac:dyDescent="0.5">
      <c r="H57"/>
      <c r="I57"/>
      <c r="J57"/>
      <c r="K57"/>
      <c r="L57"/>
      <c r="M57"/>
      <c r="N57"/>
      <c r="O57"/>
      <c r="P57"/>
      <c r="Q57"/>
      <c r="R57"/>
      <c r="S57"/>
      <c r="T57"/>
      <c r="U57" s="306"/>
      <c r="V57" s="306"/>
      <c r="W57" s="306"/>
      <c r="X57" s="306"/>
      <c r="Y57" s="306"/>
      <c r="Z57" s="306"/>
      <c r="AA57" s="306"/>
      <c r="AB57" s="306"/>
    </row>
    <row r="58" spans="8:28" x14ac:dyDescent="0.5">
      <c r="H58"/>
      <c r="I58"/>
      <c r="J58"/>
      <c r="K58"/>
      <c r="L58"/>
      <c r="M58"/>
      <c r="N58"/>
      <c r="O58"/>
      <c r="P58"/>
      <c r="Q58"/>
      <c r="R58"/>
      <c r="S58"/>
      <c r="T58"/>
      <c r="U58" s="306"/>
      <c r="V58" s="306"/>
      <c r="W58" s="306"/>
      <c r="X58" s="306"/>
      <c r="Y58" s="306"/>
      <c r="Z58" s="306"/>
      <c r="AA58" s="306"/>
      <c r="AB58" s="306"/>
    </row>
    <row r="59" spans="8:28" x14ac:dyDescent="0.5">
      <c r="H59"/>
      <c r="I59"/>
      <c r="J59"/>
      <c r="K59"/>
      <c r="L59"/>
      <c r="M59"/>
      <c r="N59"/>
      <c r="O59"/>
      <c r="P59"/>
      <c r="Q59"/>
      <c r="R59"/>
      <c r="S59"/>
      <c r="T59"/>
      <c r="U59" s="306"/>
      <c r="V59" s="306"/>
      <c r="W59" s="306"/>
      <c r="X59" s="306"/>
      <c r="Y59" s="306"/>
      <c r="Z59" s="306"/>
      <c r="AA59" s="306"/>
      <c r="AB59" s="306"/>
    </row>
    <row r="60" spans="8:28" x14ac:dyDescent="0.5">
      <c r="H60"/>
      <c r="I60"/>
      <c r="J60"/>
      <c r="K60"/>
      <c r="L60"/>
      <c r="M60"/>
      <c r="N60"/>
      <c r="O60"/>
      <c r="P60"/>
      <c r="Q60"/>
      <c r="R60"/>
      <c r="S60"/>
      <c r="T60"/>
      <c r="U60" s="306"/>
      <c r="V60" s="306"/>
      <c r="W60" s="306"/>
      <c r="X60" s="306"/>
      <c r="Y60" s="306"/>
      <c r="Z60" s="306"/>
      <c r="AA60" s="306"/>
      <c r="AB60" s="306"/>
    </row>
    <row r="61" spans="8:28" x14ac:dyDescent="0.5">
      <c r="H61"/>
      <c r="I61"/>
      <c r="J61"/>
      <c r="K61"/>
      <c r="L61"/>
      <c r="M61"/>
      <c r="N61"/>
      <c r="O61"/>
      <c r="P61"/>
      <c r="Q61"/>
      <c r="R61"/>
      <c r="S61"/>
      <c r="T61"/>
      <c r="U61" s="306"/>
      <c r="V61" s="306"/>
      <c r="W61" s="306"/>
      <c r="X61" s="306"/>
      <c r="Y61" s="306"/>
      <c r="Z61" s="306"/>
      <c r="AA61" s="306"/>
      <c r="AB61" s="306"/>
    </row>
    <row r="62" spans="8:28" x14ac:dyDescent="0.5"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8:28" x14ac:dyDescent="0.5"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8:28" x14ac:dyDescent="0.5"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8:20" x14ac:dyDescent="0.5"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8:20" x14ac:dyDescent="0.5"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8:20" x14ac:dyDescent="0.5"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8:20" x14ac:dyDescent="0.5"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8:20" x14ac:dyDescent="0.5"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8:20" x14ac:dyDescent="0.5"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8:20" x14ac:dyDescent="0.5">
      <c r="Q71" s="565"/>
    </row>
    <row r="72" spans="8:20" x14ac:dyDescent="0.5">
      <c r="H72" s="11" t="s">
        <v>256</v>
      </c>
      <c r="I72" s="11"/>
      <c r="J72" s="11"/>
      <c r="K72" s="11"/>
      <c r="L72" s="11"/>
      <c r="M72" s="11">
        <v>8.4</v>
      </c>
      <c r="N72" s="11">
        <v>68.649000000000001</v>
      </c>
      <c r="O72" s="11">
        <v>30.32</v>
      </c>
      <c r="P72" s="11">
        <v>315.14999999999998</v>
      </c>
      <c r="Q72" s="566">
        <v>0</v>
      </c>
      <c r="R72" s="11">
        <v>55.265000000000001</v>
      </c>
      <c r="S72" s="11">
        <v>5.56</v>
      </c>
      <c r="T72" s="11">
        <v>201.96700000000001</v>
      </c>
    </row>
    <row r="73" spans="8:20" x14ac:dyDescent="0.5">
      <c r="Q73" s="565"/>
    </row>
  </sheetData>
  <hyperlinks>
    <hyperlink ref="A1" location="'Table of Contents (Hyperlinks)'!A1" display="Home" xr:uid="{0AA05F8F-387C-4248-8E13-63EBF59641F1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5FD1-F52C-4C9E-88E2-9A81C8502515}">
  <sheetPr codeName="Sheet2">
    <tabColor rgb="FF00857D"/>
  </sheetPr>
  <dimension ref="A1:AS75"/>
  <sheetViews>
    <sheetView showGridLines="0" zoomScaleNormal="100" workbookViewId="0">
      <selection activeCell="D7" sqref="D7"/>
    </sheetView>
  </sheetViews>
  <sheetFormatPr defaultColWidth="8.9140625" defaultRowHeight="15.5" outlineLevelRow="2" outlineLevelCol="1" x14ac:dyDescent="0.5"/>
  <cols>
    <col min="1" max="1" width="5.4140625" style="21" bestFit="1" customWidth="1"/>
    <col min="2" max="2" width="32.4140625" style="21" customWidth="1"/>
    <col min="3" max="3" width="2" style="21" customWidth="1"/>
    <col min="4" max="6" width="9" style="21" customWidth="1"/>
    <col min="7" max="8" width="8.9140625" style="21" customWidth="1"/>
    <col min="9" max="10" width="8.9140625" style="21" hidden="1" customWidth="1" outlineLevel="1"/>
    <col min="11" max="11" width="8.9140625" style="1" hidden="1" customWidth="1" outlineLevel="1"/>
    <col min="12" max="12" width="2" style="1" customWidth="1" collapsed="1"/>
    <col min="13" max="15" width="9" style="21" customWidth="1"/>
    <col min="16" max="16" width="9" style="1" customWidth="1"/>
    <col min="17" max="19" width="9.4140625" style="21" customWidth="1"/>
    <col min="20" max="20" width="9" style="1" customWidth="1"/>
    <col min="21" max="26" width="9.4140625" style="21" customWidth="1"/>
    <col min="27" max="27" width="9.4140625" style="1" customWidth="1"/>
    <col min="28" max="32" width="9.4140625" style="21" customWidth="1"/>
    <col min="33" max="40" width="9.4140625" style="21" hidden="1" customWidth="1" outlineLevel="1"/>
    <col min="41" max="44" width="9.4140625" style="1" hidden="1" customWidth="1" outlineLevel="1"/>
    <col min="45" max="45" width="8.9140625" style="21" collapsed="1"/>
    <col min="46" max="16384" width="8.9140625" style="21"/>
  </cols>
  <sheetData>
    <row r="1" spans="1:44" x14ac:dyDescent="0.5">
      <c r="A1" s="159" t="s">
        <v>24</v>
      </c>
    </row>
    <row r="3" spans="1:44" ht="22.5" x14ac:dyDescent="0.7">
      <c r="B3" s="23" t="s">
        <v>94</v>
      </c>
      <c r="Q3" s="24"/>
      <c r="R3" s="24"/>
      <c r="S3" s="24"/>
      <c r="V3" s="24"/>
      <c r="W3" s="24"/>
      <c r="X3" s="24"/>
      <c r="Z3" s="24"/>
    </row>
    <row r="4" spans="1:44" ht="15" customHeight="1" x14ac:dyDescent="0.5">
      <c r="Q4" s="351"/>
      <c r="R4" s="351"/>
      <c r="S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63"/>
      <c r="AK4" s="351"/>
      <c r="AL4" s="351"/>
      <c r="AM4" s="351"/>
      <c r="AN4" s="351"/>
      <c r="AO4" s="363"/>
      <c r="AP4" s="363"/>
      <c r="AQ4" s="363"/>
      <c r="AR4" s="363"/>
    </row>
    <row r="5" spans="1:44" x14ac:dyDescent="0.5">
      <c r="A5" s="25"/>
      <c r="B5" s="25"/>
      <c r="C5" s="25"/>
      <c r="D5" s="38" t="s">
        <v>26</v>
      </c>
      <c r="E5" s="38" t="s">
        <v>26</v>
      </c>
      <c r="F5" s="38" t="s">
        <v>26</v>
      </c>
      <c r="G5" s="38" t="s">
        <v>26</v>
      </c>
      <c r="H5" s="38" t="s">
        <v>26</v>
      </c>
      <c r="I5" s="38" t="s">
        <v>26</v>
      </c>
      <c r="J5" s="38" t="s">
        <v>26</v>
      </c>
      <c r="K5" s="62" t="s">
        <v>26</v>
      </c>
      <c r="L5" s="124"/>
      <c r="M5" s="38" t="s">
        <v>9</v>
      </c>
      <c r="N5" s="38" t="s">
        <v>12</v>
      </c>
      <c r="O5" s="38" t="s">
        <v>14</v>
      </c>
      <c r="P5" s="62" t="s">
        <v>17</v>
      </c>
      <c r="Q5" s="62" t="s">
        <v>9</v>
      </c>
      <c r="R5" s="62" t="s">
        <v>12</v>
      </c>
      <c r="S5" s="62" t="s">
        <v>14</v>
      </c>
      <c r="T5" s="62" t="s">
        <v>17</v>
      </c>
      <c r="U5" s="38" t="s">
        <v>9</v>
      </c>
      <c r="V5" s="62" t="s">
        <v>12</v>
      </c>
      <c r="W5" s="62" t="s">
        <v>14</v>
      </c>
      <c r="X5" s="62" t="s">
        <v>17</v>
      </c>
      <c r="Y5" s="38" t="s">
        <v>9</v>
      </c>
      <c r="Z5" s="62" t="s">
        <v>12</v>
      </c>
      <c r="AA5" s="62" t="s">
        <v>14</v>
      </c>
      <c r="AB5" s="47" t="s">
        <v>17</v>
      </c>
      <c r="AC5" s="38" t="s">
        <v>9</v>
      </c>
      <c r="AD5" s="38" t="s">
        <v>12</v>
      </c>
      <c r="AE5" s="38" t="s">
        <v>14</v>
      </c>
      <c r="AF5" s="47" t="s">
        <v>17</v>
      </c>
      <c r="AG5" s="48" t="s">
        <v>9</v>
      </c>
      <c r="AH5" s="38" t="s">
        <v>12</v>
      </c>
      <c r="AI5" s="38" t="s">
        <v>14</v>
      </c>
      <c r="AJ5" s="125" t="s">
        <v>17</v>
      </c>
      <c r="AK5" s="48" t="s">
        <v>9</v>
      </c>
      <c r="AL5" s="38" t="s">
        <v>12</v>
      </c>
      <c r="AM5" s="38" t="s">
        <v>14</v>
      </c>
      <c r="AN5" s="47" t="s">
        <v>17</v>
      </c>
      <c r="AO5" s="62" t="s">
        <v>9</v>
      </c>
      <c r="AP5" s="62" t="s">
        <v>12</v>
      </c>
      <c r="AQ5" s="62" t="s">
        <v>14</v>
      </c>
      <c r="AR5" s="125" t="s">
        <v>17</v>
      </c>
    </row>
    <row r="6" spans="1:44" ht="16" thickBot="1" x14ac:dyDescent="0.55000000000000004">
      <c r="A6" s="25"/>
      <c r="B6" s="30" t="s">
        <v>27</v>
      </c>
      <c r="C6" s="25"/>
      <c r="D6" s="63">
        <v>2025</v>
      </c>
      <c r="E6" s="63">
        <v>2024</v>
      </c>
      <c r="F6" s="63">
        <v>2023</v>
      </c>
      <c r="G6" s="63">
        <v>2022</v>
      </c>
      <c r="H6" s="63">
        <v>2021</v>
      </c>
      <c r="I6" s="63">
        <v>2020</v>
      </c>
      <c r="J6" s="64">
        <v>2019</v>
      </c>
      <c r="K6" s="64" t="s">
        <v>28</v>
      </c>
      <c r="L6" s="124"/>
      <c r="M6" s="63">
        <v>2025</v>
      </c>
      <c r="N6" s="63">
        <v>2025</v>
      </c>
      <c r="O6" s="63">
        <v>2025</v>
      </c>
      <c r="P6" s="63">
        <v>2025</v>
      </c>
      <c r="Q6" s="361">
        <v>2024</v>
      </c>
      <c r="R6" s="64">
        <v>2024</v>
      </c>
      <c r="S6" s="64">
        <v>2024</v>
      </c>
      <c r="T6" s="63">
        <v>2024</v>
      </c>
      <c r="U6" s="361">
        <v>2023</v>
      </c>
      <c r="V6" s="64">
        <v>2023</v>
      </c>
      <c r="W6" s="64">
        <v>2023</v>
      </c>
      <c r="X6" s="64">
        <v>2023</v>
      </c>
      <c r="Y6" s="361">
        <v>2022</v>
      </c>
      <c r="Z6" s="64">
        <v>2022</v>
      </c>
      <c r="AA6" s="64">
        <v>2022</v>
      </c>
      <c r="AB6" s="64">
        <v>2022</v>
      </c>
      <c r="AC6" s="361">
        <v>2021</v>
      </c>
      <c r="AD6" s="64">
        <v>2021</v>
      </c>
      <c r="AE6" s="64">
        <v>2021</v>
      </c>
      <c r="AF6" s="64">
        <v>2021</v>
      </c>
      <c r="AG6" s="361">
        <v>2020</v>
      </c>
      <c r="AH6" s="64">
        <v>2020</v>
      </c>
      <c r="AI6" s="64">
        <v>2020</v>
      </c>
      <c r="AJ6" s="64">
        <v>2020</v>
      </c>
      <c r="AK6" s="361">
        <v>2019</v>
      </c>
      <c r="AL6" s="64">
        <v>2019</v>
      </c>
      <c r="AM6" s="64">
        <v>2019</v>
      </c>
      <c r="AN6" s="360">
        <v>2019</v>
      </c>
      <c r="AO6" s="64" t="s">
        <v>28</v>
      </c>
      <c r="AP6" s="64" t="s">
        <v>28</v>
      </c>
      <c r="AQ6" s="64" t="s">
        <v>28</v>
      </c>
      <c r="AR6" s="360" t="s">
        <v>28</v>
      </c>
    </row>
    <row r="7" spans="1:44" x14ac:dyDescent="0.5">
      <c r="A7" s="25"/>
      <c r="B7" s="164" t="s">
        <v>29</v>
      </c>
      <c r="C7" s="25"/>
      <c r="D7" s="213">
        <v>766088</v>
      </c>
      <c r="E7" s="78">
        <v>416337</v>
      </c>
      <c r="F7" s="78">
        <v>420255</v>
      </c>
      <c r="G7" s="78">
        <v>438077</v>
      </c>
      <c r="H7" s="78">
        <v>328653</v>
      </c>
      <c r="I7" s="78">
        <v>206962</v>
      </c>
      <c r="J7" s="78">
        <v>238804</v>
      </c>
      <c r="K7" s="78">
        <v>96182</v>
      </c>
      <c r="L7" s="4"/>
      <c r="M7" s="213">
        <v>168253</v>
      </c>
      <c r="N7" s="78">
        <v>106656</v>
      </c>
      <c r="O7" s="78">
        <v>283398</v>
      </c>
      <c r="P7" s="78">
        <v>207781</v>
      </c>
      <c r="Q7" s="320">
        <v>281299</v>
      </c>
      <c r="R7" s="78">
        <v>41320</v>
      </c>
      <c r="S7" s="78">
        <v>52799</v>
      </c>
      <c r="T7" s="78">
        <v>40919</v>
      </c>
      <c r="U7" s="320">
        <v>134820</v>
      </c>
      <c r="V7" s="78">
        <v>194002</v>
      </c>
      <c r="W7" s="78">
        <v>48354</v>
      </c>
      <c r="X7" s="78">
        <v>43079</v>
      </c>
      <c r="Y7" s="320">
        <v>100364</v>
      </c>
      <c r="Z7" s="78">
        <v>52179</v>
      </c>
      <c r="AA7" s="78">
        <v>43699</v>
      </c>
      <c r="AB7" s="207">
        <v>241835</v>
      </c>
      <c r="AC7" s="35">
        <v>243727</v>
      </c>
      <c r="AD7" s="35">
        <v>46803</v>
      </c>
      <c r="AE7" s="35">
        <v>26048</v>
      </c>
      <c r="AF7" s="34">
        <v>12075</v>
      </c>
      <c r="AG7" s="206">
        <v>100363</v>
      </c>
      <c r="AH7" s="80">
        <v>40692</v>
      </c>
      <c r="AI7" s="80">
        <v>37226</v>
      </c>
      <c r="AJ7" s="364">
        <v>28681</v>
      </c>
      <c r="AK7" s="80">
        <v>105324</v>
      </c>
      <c r="AL7" s="365">
        <v>4963</v>
      </c>
      <c r="AM7" s="365">
        <v>3316</v>
      </c>
      <c r="AN7" s="366">
        <v>125201</v>
      </c>
      <c r="AO7" s="80">
        <v>72536</v>
      </c>
      <c r="AP7" s="80">
        <v>5062</v>
      </c>
      <c r="AQ7" s="80">
        <v>8407</v>
      </c>
      <c r="AR7" s="364">
        <v>10177</v>
      </c>
    </row>
    <row r="8" spans="1:44" ht="15" customHeight="1" outlineLevel="1" x14ac:dyDescent="0.5">
      <c r="A8" s="25"/>
      <c r="B8" s="165" t="s">
        <v>95</v>
      </c>
      <c r="C8" s="1"/>
      <c r="D8" s="214">
        <v>619720</v>
      </c>
      <c r="E8" s="80">
        <v>277998</v>
      </c>
      <c r="F8" s="80">
        <v>299652</v>
      </c>
      <c r="G8" s="80">
        <v>325064</v>
      </c>
      <c r="H8" s="80">
        <v>268040</v>
      </c>
      <c r="I8" s="80">
        <v>159991</v>
      </c>
      <c r="J8" s="80">
        <v>205166</v>
      </c>
      <c r="K8" s="80">
        <v>73378</v>
      </c>
      <c r="L8" s="4"/>
      <c r="M8" s="214">
        <v>130824</v>
      </c>
      <c r="N8" s="80">
        <v>71483</v>
      </c>
      <c r="O8" s="80">
        <v>251831</v>
      </c>
      <c r="P8" s="80">
        <v>165582</v>
      </c>
      <c r="Q8" s="200">
        <v>238673</v>
      </c>
      <c r="R8" s="82">
        <v>9862</v>
      </c>
      <c r="S8" s="82">
        <v>25232</v>
      </c>
      <c r="T8" s="80">
        <v>4231</v>
      </c>
      <c r="U8" s="200">
        <v>101961</v>
      </c>
      <c r="V8" s="82">
        <v>164167</v>
      </c>
      <c r="W8" s="82">
        <v>18993</v>
      </c>
      <c r="X8" s="82">
        <v>14531</v>
      </c>
      <c r="Y8" s="200">
        <v>66877</v>
      </c>
      <c r="Z8" s="82">
        <v>24450</v>
      </c>
      <c r="AA8" s="82">
        <v>19658</v>
      </c>
      <c r="AB8" s="202">
        <v>214079</v>
      </c>
      <c r="AC8" s="82">
        <v>220004</v>
      </c>
      <c r="AD8" s="80">
        <v>33351</v>
      </c>
      <c r="AE8" s="80">
        <v>14449</v>
      </c>
      <c r="AF8" s="205">
        <v>236</v>
      </c>
      <c r="AG8" s="80">
        <v>89129</v>
      </c>
      <c r="AH8" s="80">
        <v>30999</v>
      </c>
      <c r="AI8" s="80">
        <v>27596</v>
      </c>
      <c r="AJ8" s="202">
        <v>12267</v>
      </c>
      <c r="AK8" s="80">
        <v>92549</v>
      </c>
      <c r="AL8" s="80">
        <v>-757</v>
      </c>
      <c r="AM8" s="80">
        <v>-1511</v>
      </c>
      <c r="AN8" s="202">
        <v>114885</v>
      </c>
      <c r="AO8" s="82">
        <v>63914</v>
      </c>
      <c r="AP8" s="82">
        <v>-1223</v>
      </c>
      <c r="AQ8" s="82">
        <v>2823</v>
      </c>
      <c r="AR8" s="202">
        <v>7864</v>
      </c>
    </row>
    <row r="9" spans="1:44" ht="15" customHeight="1" outlineLevel="2" x14ac:dyDescent="0.5">
      <c r="A9" s="25"/>
      <c r="B9" s="163" t="s">
        <v>31</v>
      </c>
      <c r="C9" s="1"/>
      <c r="D9" s="214">
        <v>338355</v>
      </c>
      <c r="E9" s="80">
        <v>135337</v>
      </c>
      <c r="F9" s="80">
        <v>50308</v>
      </c>
      <c r="G9" s="80">
        <v>47605</v>
      </c>
      <c r="H9" s="80">
        <v>175565</v>
      </c>
      <c r="I9" s="80">
        <v>109018</v>
      </c>
      <c r="J9" s="80">
        <v>205274</v>
      </c>
      <c r="K9" s="80">
        <v>18784</v>
      </c>
      <c r="L9" s="4"/>
      <c r="M9" s="214">
        <v>72511</v>
      </c>
      <c r="N9" s="80">
        <v>51387</v>
      </c>
      <c r="O9" s="80">
        <v>213691</v>
      </c>
      <c r="P9" s="80">
        <v>766</v>
      </c>
      <c r="Q9" s="201">
        <v>114854</v>
      </c>
      <c r="R9" s="80">
        <v>723</v>
      </c>
      <c r="S9" s="80">
        <v>19379</v>
      </c>
      <c r="T9" s="80">
        <v>381</v>
      </c>
      <c r="U9" s="200">
        <v>49600</v>
      </c>
      <c r="V9" s="80">
        <v>-121</v>
      </c>
      <c r="W9" s="80">
        <v>28</v>
      </c>
      <c r="X9" s="80">
        <v>801</v>
      </c>
      <c r="Y9" s="200">
        <v>15905</v>
      </c>
      <c r="Z9" s="80">
        <v>11663</v>
      </c>
      <c r="AA9" s="82">
        <v>19097</v>
      </c>
      <c r="AB9" s="80">
        <v>940</v>
      </c>
      <c r="AC9" s="200">
        <v>174339</v>
      </c>
      <c r="AD9" s="80">
        <v>327</v>
      </c>
      <c r="AE9" s="4">
        <v>663</v>
      </c>
      <c r="AF9" s="109">
        <v>236</v>
      </c>
      <c r="AG9" s="200">
        <v>69156</v>
      </c>
      <c r="AH9" s="108">
        <v>38</v>
      </c>
      <c r="AI9" s="108">
        <v>27554</v>
      </c>
      <c r="AJ9" s="109">
        <v>12270</v>
      </c>
      <c r="AK9" s="200">
        <v>93076</v>
      </c>
      <c r="AL9" s="108">
        <v>-1117</v>
      </c>
      <c r="AM9" s="108">
        <v>-1570</v>
      </c>
      <c r="AN9" s="109">
        <v>114885</v>
      </c>
      <c r="AO9" s="82">
        <v>9340</v>
      </c>
      <c r="AP9" s="80">
        <v>-1120</v>
      </c>
      <c r="AQ9" s="82">
        <v>2822</v>
      </c>
      <c r="AR9" s="95">
        <v>7742</v>
      </c>
    </row>
    <row r="10" spans="1:44" ht="15" customHeight="1" outlineLevel="2" x14ac:dyDescent="0.5">
      <c r="A10" s="25"/>
      <c r="B10" s="163" t="s">
        <v>32</v>
      </c>
      <c r="C10" s="1"/>
      <c r="D10" s="214">
        <v>258616</v>
      </c>
      <c r="E10" s="80">
        <v>124540</v>
      </c>
      <c r="F10" s="80">
        <v>226350</v>
      </c>
      <c r="G10" s="80">
        <v>266435</v>
      </c>
      <c r="H10" s="80">
        <v>92475</v>
      </c>
      <c r="I10" s="80">
        <v>50973</v>
      </c>
      <c r="J10" s="80">
        <v>-108</v>
      </c>
      <c r="K10" s="80">
        <v>54594</v>
      </c>
      <c r="L10" s="4"/>
      <c r="M10" s="214">
        <v>40947</v>
      </c>
      <c r="N10" s="80">
        <v>17784</v>
      </c>
      <c r="O10" s="80">
        <v>36326</v>
      </c>
      <c r="P10" s="80">
        <v>163559</v>
      </c>
      <c r="Q10" s="201">
        <v>119587</v>
      </c>
      <c r="R10" s="80">
        <v>4406</v>
      </c>
      <c r="S10" s="80">
        <v>263</v>
      </c>
      <c r="T10" s="80">
        <v>284</v>
      </c>
      <c r="U10" s="200">
        <v>47371</v>
      </c>
      <c r="V10" s="80">
        <v>158081</v>
      </c>
      <c r="W10" s="80">
        <v>13239</v>
      </c>
      <c r="X10" s="80">
        <v>7659</v>
      </c>
      <c r="Y10" s="200">
        <v>46306</v>
      </c>
      <c r="Z10" s="80">
        <v>6982</v>
      </c>
      <c r="AA10" s="82">
        <v>513</v>
      </c>
      <c r="AB10" s="80">
        <v>212634</v>
      </c>
      <c r="AC10" s="200">
        <v>45665</v>
      </c>
      <c r="AD10" s="80">
        <v>33024</v>
      </c>
      <c r="AE10" s="108">
        <v>13786</v>
      </c>
      <c r="AF10" s="205"/>
      <c r="AG10" s="200">
        <v>19973</v>
      </c>
      <c r="AH10" s="108">
        <v>30961</v>
      </c>
      <c r="AI10" s="108">
        <v>42</v>
      </c>
      <c r="AJ10" s="109">
        <v>-3</v>
      </c>
      <c r="AK10" s="200">
        <v>-527</v>
      </c>
      <c r="AL10" s="108">
        <v>360</v>
      </c>
      <c r="AM10" s="108">
        <v>59</v>
      </c>
      <c r="AN10" s="202"/>
      <c r="AO10" s="82">
        <v>54574</v>
      </c>
      <c r="AP10" s="80">
        <v>-103</v>
      </c>
      <c r="AQ10" s="82">
        <v>1</v>
      </c>
      <c r="AR10" s="109">
        <v>122</v>
      </c>
    </row>
    <row r="11" spans="1:44" ht="15" customHeight="1" outlineLevel="2" x14ac:dyDescent="0.5">
      <c r="A11" s="25"/>
      <c r="B11" s="163" t="s">
        <v>33</v>
      </c>
      <c r="C11" s="1"/>
      <c r="D11" s="214">
        <v>22749</v>
      </c>
      <c r="E11" s="80">
        <v>18121</v>
      </c>
      <c r="F11" s="80">
        <v>22994</v>
      </c>
      <c r="G11" s="80">
        <v>11024</v>
      </c>
      <c r="H11" s="80">
        <v>0</v>
      </c>
      <c r="I11" s="80">
        <v>0</v>
      </c>
      <c r="J11" s="80">
        <v>0</v>
      </c>
      <c r="K11" s="80">
        <v>0</v>
      </c>
      <c r="L11" s="4"/>
      <c r="M11" s="214">
        <v>17366</v>
      </c>
      <c r="N11" s="80">
        <v>2312</v>
      </c>
      <c r="O11" s="80">
        <v>1814</v>
      </c>
      <c r="P11" s="80">
        <v>1257</v>
      </c>
      <c r="Q11" s="201">
        <v>4232</v>
      </c>
      <c r="R11" s="80">
        <v>4733</v>
      </c>
      <c r="S11" s="80">
        <v>5590</v>
      </c>
      <c r="T11" s="80">
        <v>3566</v>
      </c>
      <c r="U11" s="200">
        <v>4990</v>
      </c>
      <c r="V11" s="80">
        <v>6207</v>
      </c>
      <c r="W11" s="80">
        <v>5726</v>
      </c>
      <c r="X11" s="80">
        <v>6071</v>
      </c>
      <c r="Y11" s="200">
        <v>4666</v>
      </c>
      <c r="Z11" s="80">
        <v>5805</v>
      </c>
      <c r="AA11" s="82">
        <v>48</v>
      </c>
      <c r="AB11" s="80">
        <v>505</v>
      </c>
      <c r="AC11" s="200"/>
      <c r="AD11" s="80"/>
      <c r="AE11" s="82"/>
      <c r="AF11" s="202"/>
      <c r="AG11" s="200"/>
      <c r="AH11" s="80"/>
      <c r="AI11" s="80"/>
      <c r="AJ11" s="202"/>
      <c r="AK11" s="200"/>
      <c r="AL11" s="80"/>
      <c r="AM11" s="80"/>
      <c r="AN11" s="202"/>
      <c r="AO11" s="82"/>
      <c r="AP11" s="80"/>
      <c r="AQ11" s="82"/>
      <c r="AR11" s="205"/>
    </row>
    <row r="12" spans="1:44" ht="15" customHeight="1" outlineLevel="1" x14ac:dyDescent="0.5">
      <c r="A12" s="25"/>
      <c r="B12" s="165" t="s">
        <v>96</v>
      </c>
      <c r="C12" s="1"/>
      <c r="D12" s="214">
        <v>137841</v>
      </c>
      <c r="E12" s="80">
        <v>130370</v>
      </c>
      <c r="F12" s="80">
        <v>113551</v>
      </c>
      <c r="G12" s="80">
        <v>105529</v>
      </c>
      <c r="H12" s="80">
        <v>55460</v>
      </c>
      <c r="I12" s="80">
        <v>42865</v>
      </c>
      <c r="J12" s="80">
        <v>30494</v>
      </c>
      <c r="K12" s="80">
        <v>19819</v>
      </c>
      <c r="L12" s="4"/>
      <c r="M12" s="214">
        <v>35428</v>
      </c>
      <c r="N12" s="80">
        <v>32775</v>
      </c>
      <c r="O12" s="80">
        <v>29757</v>
      </c>
      <c r="P12" s="80">
        <v>39881</v>
      </c>
      <c r="Q12" s="201">
        <v>40231</v>
      </c>
      <c r="R12" s="80">
        <v>29907</v>
      </c>
      <c r="S12" s="80">
        <v>25943</v>
      </c>
      <c r="T12" s="80">
        <v>34289</v>
      </c>
      <c r="U12" s="200">
        <v>30559</v>
      </c>
      <c r="V12" s="80">
        <v>29058</v>
      </c>
      <c r="W12" s="80">
        <v>27581</v>
      </c>
      <c r="X12" s="80">
        <v>26353</v>
      </c>
      <c r="Y12" s="200">
        <v>30741</v>
      </c>
      <c r="Z12" s="80">
        <v>26135</v>
      </c>
      <c r="AA12" s="82">
        <v>22343</v>
      </c>
      <c r="AB12" s="80">
        <v>26310</v>
      </c>
      <c r="AC12" s="200">
        <v>21975</v>
      </c>
      <c r="AD12" s="80">
        <v>12352</v>
      </c>
      <c r="AE12" s="80">
        <v>10308</v>
      </c>
      <c r="AF12" s="205">
        <v>10825</v>
      </c>
      <c r="AG12" s="200">
        <v>10198</v>
      </c>
      <c r="AH12" s="80">
        <v>8264</v>
      </c>
      <c r="AI12" s="80">
        <v>9018</v>
      </c>
      <c r="AJ12" s="202">
        <v>15385</v>
      </c>
      <c r="AK12" s="200">
        <v>11595</v>
      </c>
      <c r="AL12" s="80">
        <v>5104</v>
      </c>
      <c r="AM12" s="80">
        <v>4055</v>
      </c>
      <c r="AN12" s="202">
        <v>9740</v>
      </c>
      <c r="AO12" s="82">
        <v>7551</v>
      </c>
      <c r="AP12" s="80">
        <v>5917</v>
      </c>
      <c r="AQ12" s="82">
        <v>4566</v>
      </c>
      <c r="AR12" s="202">
        <v>1785</v>
      </c>
    </row>
    <row r="13" spans="1:44" ht="15" customHeight="1" outlineLevel="2" x14ac:dyDescent="0.5">
      <c r="A13" s="25"/>
      <c r="B13" s="163" t="s">
        <v>31</v>
      </c>
      <c r="C13" s="1"/>
      <c r="D13" s="214">
        <v>106208</v>
      </c>
      <c r="E13" s="80">
        <v>101540</v>
      </c>
      <c r="F13" s="80">
        <v>88509</v>
      </c>
      <c r="G13" s="80">
        <v>91122</v>
      </c>
      <c r="H13" s="80">
        <v>37646</v>
      </c>
      <c r="I13" s="80">
        <v>31088</v>
      </c>
      <c r="J13" s="80">
        <v>27241</v>
      </c>
      <c r="K13" s="80">
        <v>10722</v>
      </c>
      <c r="L13" s="4"/>
      <c r="M13" s="214">
        <v>27393</v>
      </c>
      <c r="N13" s="80">
        <v>20912</v>
      </c>
      <c r="O13" s="80">
        <v>23656</v>
      </c>
      <c r="P13" s="80">
        <v>34247</v>
      </c>
      <c r="Q13" s="201">
        <v>31979</v>
      </c>
      <c r="R13" s="80">
        <v>20188</v>
      </c>
      <c r="S13" s="80">
        <v>18174</v>
      </c>
      <c r="T13" s="80">
        <v>31199</v>
      </c>
      <c r="U13" s="200">
        <v>34636</v>
      </c>
      <c r="V13" s="80">
        <v>16668</v>
      </c>
      <c r="W13" s="80">
        <v>13745</v>
      </c>
      <c r="X13" s="80">
        <v>23460</v>
      </c>
      <c r="Y13" s="200">
        <v>29229</v>
      </c>
      <c r="Z13" s="80">
        <v>19783</v>
      </c>
      <c r="AA13" s="82">
        <v>19253</v>
      </c>
      <c r="AB13" s="80">
        <v>22857</v>
      </c>
      <c r="AC13" s="200">
        <v>17667</v>
      </c>
      <c r="AD13" s="80">
        <v>5736</v>
      </c>
      <c r="AE13" s="4">
        <v>5785</v>
      </c>
      <c r="AF13" s="109">
        <v>8458</v>
      </c>
      <c r="AG13" s="200">
        <v>8220</v>
      </c>
      <c r="AH13" s="108">
        <v>4351</v>
      </c>
      <c r="AI13" s="108">
        <v>5241</v>
      </c>
      <c r="AJ13" s="109">
        <v>13276</v>
      </c>
      <c r="AK13" s="200">
        <v>11121</v>
      </c>
      <c r="AL13" s="108">
        <v>4794</v>
      </c>
      <c r="AM13" s="108">
        <v>2933</v>
      </c>
      <c r="AN13" s="109">
        <v>8393</v>
      </c>
      <c r="AO13" s="82">
        <v>5737</v>
      </c>
      <c r="AP13" s="80">
        <v>2544</v>
      </c>
      <c r="AQ13" s="82">
        <v>2027</v>
      </c>
      <c r="AR13" s="121">
        <v>414</v>
      </c>
    </row>
    <row r="14" spans="1:44" ht="15" customHeight="1" outlineLevel="2" x14ac:dyDescent="0.5">
      <c r="A14" s="25"/>
      <c r="B14" s="163" t="s">
        <v>32</v>
      </c>
      <c r="C14" s="1"/>
      <c r="D14" s="214">
        <v>30932</v>
      </c>
      <c r="E14" s="80">
        <v>28827</v>
      </c>
      <c r="F14" s="80">
        <v>25042</v>
      </c>
      <c r="G14" s="80">
        <v>14407</v>
      </c>
      <c r="H14" s="80">
        <v>17814</v>
      </c>
      <c r="I14" s="80">
        <v>11777</v>
      </c>
      <c r="J14" s="80">
        <v>3253</v>
      </c>
      <c r="K14" s="80">
        <v>9097</v>
      </c>
      <c r="L14" s="4"/>
      <c r="M14" s="214">
        <v>7556</v>
      </c>
      <c r="N14" s="80">
        <v>11728</v>
      </c>
      <c r="O14" s="80">
        <v>6051</v>
      </c>
      <c r="P14" s="80">
        <v>5597</v>
      </c>
      <c r="Q14" s="201">
        <v>8249</v>
      </c>
      <c r="R14" s="80">
        <v>9719</v>
      </c>
      <c r="S14" s="80">
        <v>7769</v>
      </c>
      <c r="T14" s="80">
        <v>3090</v>
      </c>
      <c r="U14" s="200">
        <v>-4077</v>
      </c>
      <c r="V14" s="80">
        <v>12390</v>
      </c>
      <c r="W14" s="80">
        <v>13836</v>
      </c>
      <c r="X14" s="80">
        <v>2893</v>
      </c>
      <c r="Y14" s="200">
        <v>1512</v>
      </c>
      <c r="Z14" s="80">
        <v>6352</v>
      </c>
      <c r="AA14" s="82">
        <v>3090</v>
      </c>
      <c r="AB14" s="80">
        <v>3453</v>
      </c>
      <c r="AC14" s="200">
        <v>4308</v>
      </c>
      <c r="AD14" s="80">
        <v>6616</v>
      </c>
      <c r="AE14" s="120">
        <v>4523</v>
      </c>
      <c r="AF14" s="109">
        <v>2367</v>
      </c>
      <c r="AG14" s="200">
        <v>1978</v>
      </c>
      <c r="AH14" s="108">
        <v>3913</v>
      </c>
      <c r="AI14" s="108">
        <v>3777</v>
      </c>
      <c r="AJ14" s="109">
        <v>2109</v>
      </c>
      <c r="AK14" s="200">
        <v>474</v>
      </c>
      <c r="AL14" s="108">
        <v>310</v>
      </c>
      <c r="AM14" s="108">
        <v>1122</v>
      </c>
      <c r="AN14" s="109">
        <v>1347</v>
      </c>
      <c r="AO14" s="82">
        <v>1814</v>
      </c>
      <c r="AP14" s="80">
        <v>3373</v>
      </c>
      <c r="AQ14" s="82">
        <v>2539</v>
      </c>
      <c r="AR14" s="121">
        <v>1371</v>
      </c>
    </row>
    <row r="15" spans="1:44" ht="15" customHeight="1" outlineLevel="2" x14ac:dyDescent="0.5">
      <c r="A15" s="25"/>
      <c r="B15" s="163" t="s">
        <v>33</v>
      </c>
      <c r="C15" s="1"/>
      <c r="D15" s="214">
        <v>701</v>
      </c>
      <c r="E15" s="80">
        <v>3</v>
      </c>
      <c r="F15" s="80"/>
      <c r="G15" s="80"/>
      <c r="H15" s="80"/>
      <c r="I15" s="80"/>
      <c r="J15" s="80"/>
      <c r="K15" s="80"/>
      <c r="L15" s="4"/>
      <c r="M15" s="214">
        <v>479</v>
      </c>
      <c r="N15" s="80">
        <v>135</v>
      </c>
      <c r="O15" s="80">
        <v>50</v>
      </c>
      <c r="P15" s="80">
        <v>37</v>
      </c>
      <c r="Q15" s="201">
        <v>3</v>
      </c>
      <c r="R15" s="80"/>
      <c r="S15" s="80"/>
      <c r="T15" s="80"/>
      <c r="U15" s="200"/>
      <c r="V15" s="80"/>
      <c r="W15" s="80"/>
      <c r="X15" s="80"/>
      <c r="Y15" s="200"/>
      <c r="Z15" s="80"/>
      <c r="AA15" s="82"/>
      <c r="AB15" s="80"/>
      <c r="AC15" s="200"/>
      <c r="AD15" s="80"/>
      <c r="AE15" s="82"/>
      <c r="AF15" s="202"/>
      <c r="AG15" s="200"/>
      <c r="AH15" s="80"/>
      <c r="AI15" s="80"/>
      <c r="AJ15" s="202"/>
      <c r="AK15" s="200"/>
      <c r="AL15" s="80"/>
      <c r="AM15" s="80"/>
      <c r="AN15" s="202"/>
      <c r="AO15" s="82"/>
      <c r="AP15" s="80"/>
      <c r="AQ15" s="82"/>
      <c r="AR15" s="202"/>
    </row>
    <row r="16" spans="1:44" ht="15" customHeight="1" outlineLevel="1" x14ac:dyDescent="0.5">
      <c r="A16" s="25"/>
      <c r="B16" s="166" t="s">
        <v>97</v>
      </c>
      <c r="C16" s="1"/>
      <c r="D16" s="214">
        <v>8527</v>
      </c>
      <c r="E16" s="80">
        <v>7969</v>
      </c>
      <c r="F16" s="80">
        <v>7052</v>
      </c>
      <c r="G16" s="80">
        <v>7484</v>
      </c>
      <c r="H16" s="80">
        <v>5153</v>
      </c>
      <c r="I16" s="80">
        <v>4106</v>
      </c>
      <c r="J16" s="80">
        <v>3144</v>
      </c>
      <c r="K16" s="80">
        <v>2985</v>
      </c>
      <c r="L16" s="4"/>
      <c r="M16" s="214">
        <v>2001</v>
      </c>
      <c r="N16" s="80">
        <v>2398</v>
      </c>
      <c r="O16" s="80">
        <v>1810</v>
      </c>
      <c r="P16" s="80">
        <v>2318</v>
      </c>
      <c r="Q16" s="201">
        <v>2395</v>
      </c>
      <c r="R16" s="80">
        <v>1551</v>
      </c>
      <c r="S16" s="80">
        <v>1624</v>
      </c>
      <c r="T16" s="80">
        <v>2399</v>
      </c>
      <c r="U16" s="200">
        <v>2300</v>
      </c>
      <c r="V16" s="80">
        <v>777</v>
      </c>
      <c r="W16" s="80">
        <v>1780</v>
      </c>
      <c r="X16" s="80">
        <v>2195</v>
      </c>
      <c r="Y16" s="200">
        <v>2746</v>
      </c>
      <c r="Z16" s="80">
        <v>1594</v>
      </c>
      <c r="AA16" s="82">
        <v>1698</v>
      </c>
      <c r="AB16" s="80">
        <v>1446</v>
      </c>
      <c r="AC16" s="200">
        <v>1748</v>
      </c>
      <c r="AD16" s="80">
        <v>1100</v>
      </c>
      <c r="AE16" s="80">
        <v>1291</v>
      </c>
      <c r="AF16" s="202">
        <v>1014</v>
      </c>
      <c r="AG16" s="200">
        <v>1036</v>
      </c>
      <c r="AH16" s="80">
        <v>1429</v>
      </c>
      <c r="AI16" s="80">
        <v>612</v>
      </c>
      <c r="AJ16" s="202">
        <v>1029</v>
      </c>
      <c r="AK16" s="200">
        <v>1180</v>
      </c>
      <c r="AL16" s="80">
        <v>616</v>
      </c>
      <c r="AM16" s="80">
        <v>772</v>
      </c>
      <c r="AN16" s="202">
        <v>576</v>
      </c>
      <c r="AO16" s="82">
        <v>1071</v>
      </c>
      <c r="AP16" s="80">
        <v>368</v>
      </c>
      <c r="AQ16" s="82">
        <v>1018</v>
      </c>
      <c r="AR16" s="202">
        <v>528</v>
      </c>
    </row>
    <row r="17" spans="1:44" ht="15" customHeight="1" outlineLevel="2" x14ac:dyDescent="0.5">
      <c r="A17" s="25"/>
      <c r="B17" s="163" t="s">
        <v>31</v>
      </c>
      <c r="C17" s="1"/>
      <c r="D17" s="214">
        <v>2759</v>
      </c>
      <c r="E17" s="80">
        <v>2508</v>
      </c>
      <c r="F17" s="80">
        <v>3101</v>
      </c>
      <c r="G17" s="80">
        <v>3709</v>
      </c>
      <c r="H17" s="80">
        <v>2995</v>
      </c>
      <c r="I17" s="80">
        <v>2755</v>
      </c>
      <c r="J17" s="80">
        <v>2144</v>
      </c>
      <c r="K17" s="80">
        <v>2271</v>
      </c>
      <c r="L17" s="4"/>
      <c r="M17" s="214">
        <v>649</v>
      </c>
      <c r="N17" s="80">
        <v>563</v>
      </c>
      <c r="O17" s="80">
        <v>533</v>
      </c>
      <c r="P17" s="80">
        <v>1014</v>
      </c>
      <c r="Q17" s="201">
        <v>1207</v>
      </c>
      <c r="R17" s="80">
        <v>-160</v>
      </c>
      <c r="S17" s="80">
        <v>587</v>
      </c>
      <c r="T17" s="80">
        <v>874</v>
      </c>
      <c r="U17" s="200">
        <v>1020</v>
      </c>
      <c r="V17" s="80">
        <v>367</v>
      </c>
      <c r="W17" s="80">
        <v>1093</v>
      </c>
      <c r="X17" s="80">
        <v>621</v>
      </c>
      <c r="Y17" s="200">
        <v>669</v>
      </c>
      <c r="Z17" s="80">
        <v>753</v>
      </c>
      <c r="AA17" s="82">
        <v>1280</v>
      </c>
      <c r="AB17" s="80">
        <v>1007</v>
      </c>
      <c r="AC17" s="200">
        <v>671</v>
      </c>
      <c r="AD17" s="80">
        <v>597</v>
      </c>
      <c r="AE17" s="4">
        <v>883</v>
      </c>
      <c r="AF17" s="109">
        <v>844</v>
      </c>
      <c r="AG17" s="200">
        <v>818</v>
      </c>
      <c r="AH17" s="108">
        <v>582</v>
      </c>
      <c r="AI17" s="108">
        <v>519</v>
      </c>
      <c r="AJ17" s="109">
        <v>836</v>
      </c>
      <c r="AK17" s="200">
        <v>880</v>
      </c>
      <c r="AL17" s="108">
        <v>402</v>
      </c>
      <c r="AM17" s="108">
        <v>469</v>
      </c>
      <c r="AN17" s="109">
        <v>393</v>
      </c>
      <c r="AO17" s="82">
        <v>1028</v>
      </c>
      <c r="AP17" s="80">
        <v>186</v>
      </c>
      <c r="AQ17" s="82">
        <v>644</v>
      </c>
      <c r="AR17" s="121">
        <v>413</v>
      </c>
    </row>
    <row r="18" spans="1:44" ht="15" customHeight="1" outlineLevel="2" x14ac:dyDescent="0.5">
      <c r="A18" s="25"/>
      <c r="B18" s="163" t="s">
        <v>32</v>
      </c>
      <c r="C18" s="1"/>
      <c r="D18" s="214">
        <v>5317</v>
      </c>
      <c r="E18" s="80">
        <v>5105</v>
      </c>
      <c r="F18" s="80">
        <v>3822</v>
      </c>
      <c r="G18" s="80">
        <v>3700</v>
      </c>
      <c r="H18" s="80">
        <v>1996</v>
      </c>
      <c r="I18" s="80">
        <v>1351</v>
      </c>
      <c r="J18" s="80">
        <v>1000</v>
      </c>
      <c r="K18" s="80">
        <v>714</v>
      </c>
      <c r="L18" s="4"/>
      <c r="M18" s="214">
        <v>1049</v>
      </c>
      <c r="N18" s="80">
        <v>1749</v>
      </c>
      <c r="O18" s="80">
        <v>1218</v>
      </c>
      <c r="P18" s="80">
        <v>1301</v>
      </c>
      <c r="Q18" s="201">
        <v>1035</v>
      </c>
      <c r="R18" s="80">
        <v>1669</v>
      </c>
      <c r="S18" s="80">
        <v>950</v>
      </c>
      <c r="T18" s="80">
        <v>1451</v>
      </c>
      <c r="U18" s="200">
        <v>1263</v>
      </c>
      <c r="V18" s="80">
        <v>298</v>
      </c>
      <c r="W18" s="80">
        <v>1063</v>
      </c>
      <c r="X18" s="80">
        <v>1198</v>
      </c>
      <c r="Y18" s="200">
        <v>2191</v>
      </c>
      <c r="Z18" s="80">
        <v>776</v>
      </c>
      <c r="AA18" s="82">
        <v>359</v>
      </c>
      <c r="AB18" s="80">
        <v>374</v>
      </c>
      <c r="AC18" s="200">
        <v>915</v>
      </c>
      <c r="AD18" s="80">
        <v>503</v>
      </c>
      <c r="AE18" s="108">
        <v>408</v>
      </c>
      <c r="AF18" s="109">
        <v>170</v>
      </c>
      <c r="AG18" s="200">
        <v>218</v>
      </c>
      <c r="AH18" s="108">
        <v>847</v>
      </c>
      <c r="AI18" s="108">
        <v>93</v>
      </c>
      <c r="AJ18" s="109">
        <v>193</v>
      </c>
      <c r="AK18" s="200">
        <v>300</v>
      </c>
      <c r="AL18" s="108">
        <v>214</v>
      </c>
      <c r="AM18" s="108">
        <v>303</v>
      </c>
      <c r="AN18" s="109">
        <v>183</v>
      </c>
      <c r="AO18" s="82">
        <v>43</v>
      </c>
      <c r="AP18" s="80">
        <v>182</v>
      </c>
      <c r="AQ18" s="82">
        <v>374</v>
      </c>
      <c r="AR18" s="121">
        <v>115</v>
      </c>
    </row>
    <row r="19" spans="1:44" ht="15" customHeight="1" outlineLevel="2" x14ac:dyDescent="0.5">
      <c r="A19" s="25"/>
      <c r="B19" s="163" t="s">
        <v>33</v>
      </c>
      <c r="C19" s="1"/>
      <c r="D19" s="214">
        <v>451</v>
      </c>
      <c r="E19" s="80">
        <v>356</v>
      </c>
      <c r="F19" s="80">
        <v>129</v>
      </c>
      <c r="G19" s="80">
        <v>75</v>
      </c>
      <c r="H19" s="80">
        <v>162</v>
      </c>
      <c r="I19" s="80">
        <v>0</v>
      </c>
      <c r="J19" s="80">
        <v>0</v>
      </c>
      <c r="K19" s="80">
        <v>0</v>
      </c>
      <c r="L19" s="4"/>
      <c r="M19" s="214">
        <v>303</v>
      </c>
      <c r="N19" s="80">
        <v>86</v>
      </c>
      <c r="O19" s="80">
        <v>59</v>
      </c>
      <c r="P19" s="80">
        <v>3</v>
      </c>
      <c r="Q19" s="201">
        <v>153</v>
      </c>
      <c r="R19" s="80">
        <v>42</v>
      </c>
      <c r="S19" s="80">
        <v>87</v>
      </c>
      <c r="T19" s="80">
        <v>74</v>
      </c>
      <c r="U19" s="200">
        <v>17</v>
      </c>
      <c r="V19" s="80">
        <v>112</v>
      </c>
      <c r="W19" s="80">
        <v>-376</v>
      </c>
      <c r="X19" s="80">
        <v>376</v>
      </c>
      <c r="Y19" s="200">
        <v>-114</v>
      </c>
      <c r="Z19" s="80">
        <v>65</v>
      </c>
      <c r="AA19" s="82">
        <v>59</v>
      </c>
      <c r="AB19" s="80">
        <v>65</v>
      </c>
      <c r="AC19" s="200">
        <v>162</v>
      </c>
      <c r="AD19" s="80"/>
      <c r="AE19" s="203"/>
      <c r="AF19" s="202"/>
      <c r="AG19" s="200"/>
      <c r="AH19" s="203"/>
      <c r="AI19" s="203"/>
      <c r="AJ19" s="204"/>
      <c r="AK19" s="200"/>
      <c r="AL19" s="203"/>
      <c r="AM19" s="203"/>
      <c r="AN19" s="204"/>
      <c r="AO19" s="82"/>
      <c r="AP19" s="80"/>
      <c r="AQ19" s="82"/>
      <c r="AR19" s="202"/>
    </row>
    <row r="20" spans="1:44" x14ac:dyDescent="0.5">
      <c r="A20" s="25"/>
      <c r="B20" s="71" t="s">
        <v>98</v>
      </c>
      <c r="C20" s="25"/>
      <c r="D20" s="215">
        <v>-7287</v>
      </c>
      <c r="E20" s="82">
        <v>-237</v>
      </c>
      <c r="F20" s="82">
        <v>8245</v>
      </c>
      <c r="G20" s="82">
        <v>10460</v>
      </c>
      <c r="H20" s="82">
        <v>-1293</v>
      </c>
      <c r="I20" s="82">
        <v>-6396</v>
      </c>
      <c r="J20" s="246">
        <v>-1464</v>
      </c>
      <c r="K20" s="246">
        <v>4361</v>
      </c>
      <c r="L20" s="4"/>
      <c r="M20" s="215">
        <v>-2921</v>
      </c>
      <c r="N20" s="82">
        <v>-2951</v>
      </c>
      <c r="O20" s="82">
        <v>-148</v>
      </c>
      <c r="P20" s="82">
        <v>-1267</v>
      </c>
      <c r="Q20" s="201">
        <v>-1237</v>
      </c>
      <c r="R20" s="80">
        <v>884</v>
      </c>
      <c r="S20" s="80">
        <v>877</v>
      </c>
      <c r="T20" s="82">
        <v>-761</v>
      </c>
      <c r="U20" s="200">
        <v>6288</v>
      </c>
      <c r="V20" s="80">
        <v>1886</v>
      </c>
      <c r="W20" s="80">
        <v>-77</v>
      </c>
      <c r="X20" s="80">
        <v>148</v>
      </c>
      <c r="Y20" s="200">
        <v>3410</v>
      </c>
      <c r="Z20" s="80">
        <v>-907</v>
      </c>
      <c r="AA20" s="82">
        <v>-233</v>
      </c>
      <c r="AB20" s="258">
        <v>8190</v>
      </c>
      <c r="AC20" s="685">
        <v>187</v>
      </c>
      <c r="AD20" s="80">
        <v>-1530</v>
      </c>
      <c r="AE20" s="685">
        <v>2238</v>
      </c>
      <c r="AF20" s="687">
        <v>-106</v>
      </c>
      <c r="AG20" s="684">
        <v>464</v>
      </c>
      <c r="AH20" s="684">
        <v>-227</v>
      </c>
      <c r="AI20" s="684">
        <v>-973</v>
      </c>
      <c r="AJ20" s="687">
        <v>-4142</v>
      </c>
      <c r="AK20" s="684">
        <v>2257</v>
      </c>
      <c r="AL20" s="684">
        <v>-617</v>
      </c>
      <c r="AM20" s="684">
        <v>-118</v>
      </c>
      <c r="AN20" s="687">
        <v>982</v>
      </c>
      <c r="AO20" s="684">
        <v>2187</v>
      </c>
      <c r="AP20" s="680">
        <v>529</v>
      </c>
      <c r="AQ20" s="680">
        <v>-222</v>
      </c>
      <c r="AR20" s="682">
        <v>3301</v>
      </c>
    </row>
    <row r="21" spans="1:44" x14ac:dyDescent="0.5">
      <c r="A21" s="25"/>
      <c r="B21" s="71" t="s">
        <v>99</v>
      </c>
      <c r="C21" s="25"/>
      <c r="D21" s="214">
        <v>3644</v>
      </c>
      <c r="E21" s="80">
        <v>1933</v>
      </c>
      <c r="F21" s="80">
        <v>2540</v>
      </c>
      <c r="G21" s="80">
        <v>5787</v>
      </c>
      <c r="H21" s="80">
        <v>2568</v>
      </c>
      <c r="I21" s="80">
        <v>1518</v>
      </c>
      <c r="J21" s="244">
        <v>3968</v>
      </c>
      <c r="K21" s="244">
        <v>1434</v>
      </c>
      <c r="L21" s="4"/>
      <c r="M21" s="214">
        <v>1559</v>
      </c>
      <c r="N21" s="80">
        <v>710</v>
      </c>
      <c r="O21" s="80">
        <v>840</v>
      </c>
      <c r="P21" s="80">
        <v>535</v>
      </c>
      <c r="Q21" s="201">
        <v>512</v>
      </c>
      <c r="R21" s="80">
        <v>-204</v>
      </c>
      <c r="S21" s="80">
        <v>832</v>
      </c>
      <c r="T21" s="80">
        <v>793</v>
      </c>
      <c r="U21" s="201">
        <v>590</v>
      </c>
      <c r="V21" s="80">
        <v>-73</v>
      </c>
      <c r="W21" s="80">
        <v>1413</v>
      </c>
      <c r="X21" s="80">
        <v>610</v>
      </c>
      <c r="Y21" s="201">
        <v>1659</v>
      </c>
      <c r="Z21" s="80">
        <v>1546</v>
      </c>
      <c r="AA21" s="80">
        <v>498</v>
      </c>
      <c r="AB21" s="50">
        <v>2084</v>
      </c>
      <c r="AC21" s="686"/>
      <c r="AD21" s="80">
        <v>486</v>
      </c>
      <c r="AE21" s="686"/>
      <c r="AF21" s="683"/>
      <c r="AG21" s="681"/>
      <c r="AH21" s="681"/>
      <c r="AI21" s="681"/>
      <c r="AJ21" s="683"/>
      <c r="AK21" s="681"/>
      <c r="AL21" s="681"/>
      <c r="AM21" s="681"/>
      <c r="AN21" s="683"/>
      <c r="AO21" s="681"/>
      <c r="AP21" s="681"/>
      <c r="AQ21" s="681"/>
      <c r="AR21" s="683"/>
    </row>
    <row r="22" spans="1:44" x14ac:dyDescent="0.5">
      <c r="A22" s="25"/>
      <c r="B22" s="71" t="s">
        <v>100</v>
      </c>
      <c r="C22" s="25"/>
      <c r="D22" s="215">
        <v>33161</v>
      </c>
      <c r="E22" s="82">
        <v>51151</v>
      </c>
      <c r="F22" s="82">
        <v>59082</v>
      </c>
      <c r="G22" s="82">
        <v>2787</v>
      </c>
      <c r="H22" s="82">
        <v>995</v>
      </c>
      <c r="I22" s="82">
        <v>4808</v>
      </c>
      <c r="J22" s="82">
        <v>6835</v>
      </c>
      <c r="K22" s="82">
        <v>1182</v>
      </c>
      <c r="L22" s="4"/>
      <c r="M22" s="215">
        <v>23037</v>
      </c>
      <c r="N22" s="82">
        <v>3855</v>
      </c>
      <c r="O22" s="82">
        <v>1575</v>
      </c>
      <c r="P22" s="82">
        <v>4694</v>
      </c>
      <c r="Q22" s="200">
        <v>46096</v>
      </c>
      <c r="R22" s="82">
        <v>2235</v>
      </c>
      <c r="S22" s="82">
        <v>2111</v>
      </c>
      <c r="T22" s="82">
        <v>709</v>
      </c>
      <c r="U22" s="200">
        <v>7533</v>
      </c>
      <c r="V22" s="82">
        <v>41233</v>
      </c>
      <c r="W22" s="82">
        <v>8818</v>
      </c>
      <c r="X22" s="82">
        <v>1498</v>
      </c>
      <c r="Y22" s="200"/>
      <c r="Z22" s="82">
        <v>2478</v>
      </c>
      <c r="AA22" s="82">
        <v>309</v>
      </c>
      <c r="AB22" s="258"/>
      <c r="AC22" s="36">
        <v>2</v>
      </c>
      <c r="AD22" s="36"/>
      <c r="AE22" s="36">
        <v>993</v>
      </c>
      <c r="AF22" s="205"/>
      <c r="AG22" s="82">
        <v>1448</v>
      </c>
      <c r="AH22" s="82">
        <v>2962</v>
      </c>
      <c r="AI22" s="82">
        <v>-17</v>
      </c>
      <c r="AJ22" s="205">
        <v>415</v>
      </c>
      <c r="AK22" s="200">
        <v>1789</v>
      </c>
      <c r="AL22" s="82">
        <v>4068</v>
      </c>
      <c r="AM22" s="367">
        <v>978</v>
      </c>
      <c r="AN22" s="205"/>
      <c r="AO22" s="82">
        <v>1171</v>
      </c>
      <c r="AP22" s="80">
        <v>11</v>
      </c>
      <c r="AQ22" s="80"/>
      <c r="AR22" s="202"/>
    </row>
    <row r="23" spans="1:44" x14ac:dyDescent="0.5">
      <c r="A23" s="25"/>
      <c r="B23" s="71" t="s">
        <v>36</v>
      </c>
      <c r="C23" s="25"/>
      <c r="D23" s="215">
        <v>-534977</v>
      </c>
      <c r="E23" s="82">
        <v>-242688</v>
      </c>
      <c r="F23" s="82">
        <v>-251041</v>
      </c>
      <c r="G23" s="82">
        <v>-270440</v>
      </c>
      <c r="H23" s="82">
        <v>-226407</v>
      </c>
      <c r="I23" s="82">
        <v>-132946</v>
      </c>
      <c r="J23" s="82">
        <v>-190614</v>
      </c>
      <c r="K23" s="82">
        <v>-60589</v>
      </c>
      <c r="L23" s="4"/>
      <c r="M23" s="215">
        <v>-110673</v>
      </c>
      <c r="N23" s="82">
        <v>-83122</v>
      </c>
      <c r="O23" s="82">
        <v>-208613</v>
      </c>
      <c r="P23" s="82">
        <v>-132569</v>
      </c>
      <c r="Q23" s="200">
        <v>-161018</v>
      </c>
      <c r="R23" s="82">
        <v>-29355</v>
      </c>
      <c r="S23" s="82">
        <v>-28740</v>
      </c>
      <c r="T23" s="82">
        <v>-23575</v>
      </c>
      <c r="U23" s="200">
        <v>-81313</v>
      </c>
      <c r="V23" s="82">
        <v>-145038</v>
      </c>
      <c r="W23" s="82">
        <v>-9877</v>
      </c>
      <c r="X23" s="82">
        <v>-14813</v>
      </c>
      <c r="Y23" s="200">
        <v>-52577</v>
      </c>
      <c r="Z23" s="82">
        <v>-20444</v>
      </c>
      <c r="AA23" s="82">
        <v>-21112</v>
      </c>
      <c r="AB23" s="258">
        <v>-176307</v>
      </c>
      <c r="AC23" s="36">
        <v>-171854</v>
      </c>
      <c r="AD23" s="36">
        <v>-35068</v>
      </c>
      <c r="AE23" s="36">
        <v>-17311</v>
      </c>
      <c r="AF23" s="205">
        <v>-2174</v>
      </c>
      <c r="AG23" s="82">
        <v>-68059</v>
      </c>
      <c r="AH23" s="82">
        <v>-31022</v>
      </c>
      <c r="AI23" s="82">
        <v>-22718</v>
      </c>
      <c r="AJ23" s="202">
        <v>-11147</v>
      </c>
      <c r="AK23" s="200">
        <v>-91192</v>
      </c>
      <c r="AL23" s="82">
        <v>-750</v>
      </c>
      <c r="AM23" s="367">
        <v>1431</v>
      </c>
      <c r="AN23" s="205">
        <v>-100103</v>
      </c>
      <c r="AO23" s="82">
        <v>-49688</v>
      </c>
      <c r="AP23" s="80">
        <v>-314</v>
      </c>
      <c r="AQ23" s="80">
        <v>-4086</v>
      </c>
      <c r="AR23" s="202">
        <v>-6501</v>
      </c>
    </row>
    <row r="24" spans="1:44" hidden="1" outlineLevel="1" x14ac:dyDescent="0.5">
      <c r="A24" s="25"/>
      <c r="B24" s="333" t="s">
        <v>30</v>
      </c>
      <c r="C24" s="5"/>
      <c r="D24" s="215">
        <v>-484943</v>
      </c>
      <c r="E24" s="82">
        <v>-174235</v>
      </c>
      <c r="F24" s="82">
        <v>-215954</v>
      </c>
      <c r="G24" s="82">
        <v>-252640</v>
      </c>
      <c r="H24" s="82">
        <v>-221560</v>
      </c>
      <c r="I24" s="82"/>
      <c r="J24" s="82"/>
      <c r="K24" s="82"/>
      <c r="L24" s="4"/>
      <c r="M24" s="215">
        <v>-95828</v>
      </c>
      <c r="N24" s="82">
        <v>-73655</v>
      </c>
      <c r="O24" s="82">
        <v>-198804</v>
      </c>
      <c r="P24" s="82">
        <v>-116656</v>
      </c>
      <c r="Q24" s="200">
        <v>-129180</v>
      </c>
      <c r="R24" s="82">
        <v>-16824</v>
      </c>
      <c r="S24" s="82">
        <v>-16091</v>
      </c>
      <c r="T24" s="82">
        <v>-12140</v>
      </c>
      <c r="U24" s="200">
        <v>-71440</v>
      </c>
      <c r="V24" s="82">
        <v>-135671</v>
      </c>
      <c r="W24" s="82">
        <v>-1439</v>
      </c>
      <c r="X24" s="82">
        <v>-7404</v>
      </c>
      <c r="Y24" s="200">
        <v>-47286</v>
      </c>
      <c r="Z24" s="82">
        <v>-16052</v>
      </c>
      <c r="AA24" s="82">
        <v>-16953</v>
      </c>
      <c r="AB24" s="205">
        <v>-172349</v>
      </c>
      <c r="AC24" s="82">
        <v>-175769</v>
      </c>
      <c r="AD24" s="82">
        <v>-32171</v>
      </c>
      <c r="AE24" s="82">
        <v>-13557</v>
      </c>
      <c r="AF24" s="205">
        <v>-63</v>
      </c>
      <c r="AG24" s="368"/>
      <c r="AH24" s="368"/>
      <c r="AI24" s="368"/>
      <c r="AJ24" s="369"/>
      <c r="AK24" s="370"/>
      <c r="AL24" s="368"/>
      <c r="AM24" s="371"/>
      <c r="AN24" s="369"/>
      <c r="AO24" s="368"/>
      <c r="AP24" s="368"/>
      <c r="AQ24" s="371"/>
      <c r="AR24" s="369"/>
    </row>
    <row r="25" spans="1:44" hidden="1" outlineLevel="1" x14ac:dyDescent="0.5">
      <c r="A25" s="25"/>
      <c r="B25" s="333" t="s">
        <v>37</v>
      </c>
      <c r="C25" s="5"/>
      <c r="D25" s="215">
        <v>-42367</v>
      </c>
      <c r="E25" s="82">
        <v>-61661</v>
      </c>
      <c r="F25" s="82">
        <v>-31091</v>
      </c>
      <c r="G25" s="82">
        <v>-15002</v>
      </c>
      <c r="H25" s="82">
        <v>-2247</v>
      </c>
      <c r="I25" s="82"/>
      <c r="J25" s="82"/>
      <c r="K25" s="82"/>
      <c r="L25" s="4"/>
      <c r="M25" s="215">
        <v>-12619</v>
      </c>
      <c r="N25" s="82">
        <v>-7514</v>
      </c>
      <c r="O25" s="82">
        <v>-8009</v>
      </c>
      <c r="P25" s="82">
        <v>-14225</v>
      </c>
      <c r="Q25" s="200">
        <v>-30343</v>
      </c>
      <c r="R25" s="82">
        <v>-10440</v>
      </c>
      <c r="S25" s="82">
        <v>-10535</v>
      </c>
      <c r="T25" s="82">
        <v>-10343</v>
      </c>
      <c r="U25" s="200">
        <v>-9069</v>
      </c>
      <c r="V25" s="82">
        <v>-7229</v>
      </c>
      <c r="W25" s="82">
        <v>-8694</v>
      </c>
      <c r="X25" s="82">
        <v>-6099</v>
      </c>
      <c r="Y25" s="200">
        <v>-5060</v>
      </c>
      <c r="Z25" s="82">
        <v>-3547</v>
      </c>
      <c r="AA25" s="82">
        <v>-3277</v>
      </c>
      <c r="AB25" s="205">
        <v>-3118</v>
      </c>
      <c r="AC25" s="82">
        <v>4565</v>
      </c>
      <c r="AD25" s="82">
        <v>-2247</v>
      </c>
      <c r="AE25" s="82">
        <v>-3104</v>
      </c>
      <c r="AF25" s="205">
        <v>-1461</v>
      </c>
      <c r="AG25" s="368"/>
      <c r="AH25" s="368"/>
      <c r="AI25" s="368"/>
      <c r="AJ25" s="369"/>
      <c r="AK25" s="370"/>
      <c r="AL25" s="368"/>
      <c r="AM25" s="371"/>
      <c r="AN25" s="369"/>
      <c r="AO25" s="368"/>
      <c r="AP25" s="368"/>
      <c r="AQ25" s="371"/>
      <c r="AR25" s="369"/>
    </row>
    <row r="26" spans="1:44" hidden="1" outlineLevel="1" x14ac:dyDescent="0.5">
      <c r="A26" s="25"/>
      <c r="B26" s="333" t="s">
        <v>38</v>
      </c>
      <c r="C26" s="5"/>
      <c r="D26" s="215">
        <v>-7667</v>
      </c>
      <c r="E26" s="82">
        <v>-6792</v>
      </c>
      <c r="F26" s="82">
        <v>-3996</v>
      </c>
      <c r="G26" s="82">
        <v>-2798</v>
      </c>
      <c r="H26" s="82">
        <v>-2600</v>
      </c>
      <c r="I26" s="82"/>
      <c r="J26" s="82"/>
      <c r="K26" s="82"/>
      <c r="L26" s="4"/>
      <c r="M26" s="215">
        <v>-2226</v>
      </c>
      <c r="N26" s="82">
        <v>-1953</v>
      </c>
      <c r="O26" s="82">
        <v>-1800</v>
      </c>
      <c r="P26" s="82">
        <v>-1688</v>
      </c>
      <c r="Q26" s="200">
        <v>-1495</v>
      </c>
      <c r="R26" s="82">
        <v>-2091</v>
      </c>
      <c r="S26" s="82">
        <v>-2114</v>
      </c>
      <c r="T26" s="82">
        <v>-1092</v>
      </c>
      <c r="U26" s="200">
        <v>-804</v>
      </c>
      <c r="V26" s="82">
        <v>-2138</v>
      </c>
      <c r="W26" s="82">
        <v>256</v>
      </c>
      <c r="X26" s="82">
        <v>-1310</v>
      </c>
      <c r="Y26" s="200">
        <v>-231</v>
      </c>
      <c r="Z26" s="82">
        <v>-845</v>
      </c>
      <c r="AA26" s="82">
        <v>-882</v>
      </c>
      <c r="AB26" s="205">
        <v>-840</v>
      </c>
      <c r="AC26" s="82">
        <v>-650</v>
      </c>
      <c r="AD26" s="82">
        <v>-650</v>
      </c>
      <c r="AE26" s="82">
        <v>-650</v>
      </c>
      <c r="AF26" s="205">
        <v>-650</v>
      </c>
      <c r="AG26" s="368"/>
      <c r="AH26" s="368"/>
      <c r="AI26" s="368"/>
      <c r="AJ26" s="369"/>
      <c r="AK26" s="370"/>
      <c r="AL26" s="368"/>
      <c r="AM26" s="371"/>
      <c r="AN26" s="369"/>
      <c r="AO26" s="368"/>
      <c r="AP26" s="368"/>
      <c r="AQ26" s="371"/>
      <c r="AR26" s="369"/>
    </row>
    <row r="27" spans="1:44" ht="16" collapsed="1" thickBot="1" x14ac:dyDescent="0.55000000000000004">
      <c r="A27" s="25"/>
      <c r="B27" s="71" t="s">
        <v>101</v>
      </c>
      <c r="C27" s="25"/>
      <c r="D27" s="215">
        <v>-2784</v>
      </c>
      <c r="E27" s="82">
        <v>-2113</v>
      </c>
      <c r="F27" s="82">
        <v>-965</v>
      </c>
      <c r="G27" s="82"/>
      <c r="H27" s="82"/>
      <c r="I27" s="82"/>
      <c r="J27" s="82"/>
      <c r="K27" s="82"/>
      <c r="L27" s="4"/>
      <c r="M27" s="215">
        <v>8</v>
      </c>
      <c r="N27" s="82">
        <v>-51</v>
      </c>
      <c r="O27" s="82">
        <v>-2741</v>
      </c>
      <c r="P27" s="82"/>
      <c r="Q27" s="200">
        <v>-2113</v>
      </c>
      <c r="R27" s="82"/>
      <c r="S27" s="82"/>
      <c r="T27" s="82"/>
      <c r="U27" s="200">
        <v>-5</v>
      </c>
      <c r="V27" s="82">
        <v>-960</v>
      </c>
      <c r="W27" s="82"/>
      <c r="X27" s="82"/>
      <c r="Y27" s="200"/>
      <c r="Z27" s="82"/>
      <c r="AA27" s="82"/>
      <c r="AB27" s="258"/>
      <c r="AC27" s="36"/>
      <c r="AD27" s="36"/>
      <c r="AE27" s="36"/>
      <c r="AF27" s="205"/>
      <c r="AG27" s="82"/>
      <c r="AH27" s="82"/>
      <c r="AI27" s="82"/>
      <c r="AJ27" s="202"/>
      <c r="AK27" s="200"/>
      <c r="AL27" s="82"/>
      <c r="AM27" s="367"/>
      <c r="AN27" s="205"/>
      <c r="AO27" s="82"/>
      <c r="AP27" s="80"/>
      <c r="AQ27" s="80"/>
      <c r="AR27" s="202"/>
    </row>
    <row r="28" spans="1:44" x14ac:dyDescent="0.5">
      <c r="A28" s="25"/>
      <c r="B28" s="29" t="s">
        <v>39</v>
      </c>
      <c r="C28" s="25"/>
      <c r="D28" s="372">
        <v>257845</v>
      </c>
      <c r="E28" s="373">
        <v>224383</v>
      </c>
      <c r="F28" s="373">
        <v>238116</v>
      </c>
      <c r="G28" s="373">
        <v>186671</v>
      </c>
      <c r="H28" s="373">
        <v>104516</v>
      </c>
      <c r="I28" s="373">
        <v>73946</v>
      </c>
      <c r="J28" s="373">
        <v>57529</v>
      </c>
      <c r="K28" s="373">
        <v>42570</v>
      </c>
      <c r="L28" s="4"/>
      <c r="M28" s="372">
        <v>79263</v>
      </c>
      <c r="N28" s="373">
        <v>25097</v>
      </c>
      <c r="O28" s="373">
        <v>74311</v>
      </c>
      <c r="P28" s="373">
        <v>79174</v>
      </c>
      <c r="Q28" s="374">
        <v>163539</v>
      </c>
      <c r="R28" s="373">
        <v>14880</v>
      </c>
      <c r="S28" s="373">
        <v>27879</v>
      </c>
      <c r="T28" s="373">
        <v>18085</v>
      </c>
      <c r="U28" s="374">
        <v>67913</v>
      </c>
      <c r="V28" s="373">
        <v>91050</v>
      </c>
      <c r="W28" s="373">
        <v>48631</v>
      </c>
      <c r="X28" s="373">
        <v>30522</v>
      </c>
      <c r="Y28" s="374">
        <v>52856</v>
      </c>
      <c r="Z28" s="373">
        <v>34852</v>
      </c>
      <c r="AA28" s="373">
        <v>23161</v>
      </c>
      <c r="AB28" s="375">
        <v>75802</v>
      </c>
      <c r="AC28" s="376">
        <v>72062</v>
      </c>
      <c r="AD28" s="376">
        <v>10691</v>
      </c>
      <c r="AE28" s="376">
        <v>11968</v>
      </c>
      <c r="AF28" s="377">
        <v>9795</v>
      </c>
      <c r="AG28" s="376">
        <v>34216</v>
      </c>
      <c r="AH28" s="376">
        <v>12405</v>
      </c>
      <c r="AI28" s="376">
        <v>13518</v>
      </c>
      <c r="AJ28" s="377">
        <v>13807</v>
      </c>
      <c r="AK28" s="376">
        <v>18178</v>
      </c>
      <c r="AL28" s="376">
        <v>7664</v>
      </c>
      <c r="AM28" s="376">
        <v>5607</v>
      </c>
      <c r="AN28" s="377">
        <v>26080</v>
      </c>
      <c r="AO28" s="373">
        <v>26206</v>
      </c>
      <c r="AP28" s="373">
        <v>5288</v>
      </c>
      <c r="AQ28" s="373">
        <v>4099</v>
      </c>
      <c r="AR28" s="375">
        <v>6977</v>
      </c>
    </row>
    <row r="29" spans="1:44" x14ac:dyDescent="0.5">
      <c r="A29" s="25"/>
      <c r="B29" s="37" t="s">
        <v>102</v>
      </c>
      <c r="C29" s="25"/>
      <c r="D29" s="214">
        <v>-50344</v>
      </c>
      <c r="E29" s="80">
        <v>-40133</v>
      </c>
      <c r="F29" s="80">
        <v>-32278</v>
      </c>
      <c r="G29" s="80">
        <v>-22437</v>
      </c>
      <c r="H29" s="80">
        <v>-11977</v>
      </c>
      <c r="I29" s="80">
        <v>-7381</v>
      </c>
      <c r="J29" s="80">
        <v>-6695</v>
      </c>
      <c r="K29" s="80">
        <v>-5030</v>
      </c>
      <c r="L29" s="4"/>
      <c r="M29" s="214">
        <v>-11363</v>
      </c>
      <c r="N29" s="80">
        <v>-12388</v>
      </c>
      <c r="O29" s="80">
        <v>-13867</v>
      </c>
      <c r="P29" s="80">
        <v>-12726</v>
      </c>
      <c r="Q29" s="201">
        <v>-12426</v>
      </c>
      <c r="R29" s="80">
        <v>-7933</v>
      </c>
      <c r="S29" s="80">
        <v>-11133</v>
      </c>
      <c r="T29" s="80">
        <v>-8641</v>
      </c>
      <c r="U29" s="201">
        <v>-8475</v>
      </c>
      <c r="V29" s="80">
        <v>-7555</v>
      </c>
      <c r="W29" s="80">
        <v>-8828</v>
      </c>
      <c r="X29" s="80">
        <v>-7420</v>
      </c>
      <c r="Y29" s="201">
        <v>-4405</v>
      </c>
      <c r="Z29" s="80">
        <v>-6353</v>
      </c>
      <c r="AA29" s="80">
        <v>-5279</v>
      </c>
      <c r="AB29" s="50">
        <v>-6400</v>
      </c>
      <c r="AC29" s="35">
        <v>-4475</v>
      </c>
      <c r="AD29" s="35">
        <v>-2314</v>
      </c>
      <c r="AE29" s="35">
        <v>-2740</v>
      </c>
      <c r="AF29" s="50">
        <v>-2448</v>
      </c>
      <c r="AG29" s="49">
        <v>-864</v>
      </c>
      <c r="AH29" s="35">
        <v>-1479</v>
      </c>
      <c r="AI29" s="35">
        <v>-2815</v>
      </c>
      <c r="AJ29" s="50">
        <v>-2223</v>
      </c>
      <c r="AK29" s="49">
        <v>-2159</v>
      </c>
      <c r="AL29" s="35">
        <v>-1611</v>
      </c>
      <c r="AM29" s="40">
        <v>-1527</v>
      </c>
      <c r="AN29" s="59">
        <v>-1398</v>
      </c>
      <c r="AO29" s="80">
        <v>522</v>
      </c>
      <c r="AP29" s="80">
        <v>-1638</v>
      </c>
      <c r="AQ29" s="80">
        <v>-2019</v>
      </c>
      <c r="AR29" s="202">
        <v>-1895</v>
      </c>
    </row>
    <row r="30" spans="1:44" ht="15" customHeight="1" thickBot="1" x14ac:dyDescent="0.55000000000000004">
      <c r="A30" s="25"/>
      <c r="B30" s="32" t="s">
        <v>103</v>
      </c>
      <c r="C30" s="25"/>
      <c r="D30" s="228">
        <v>-37031</v>
      </c>
      <c r="E30" s="308">
        <v>-29788</v>
      </c>
      <c r="F30" s="308">
        <v>-27400</v>
      </c>
      <c r="G30" s="308">
        <v>-24128</v>
      </c>
      <c r="H30" s="308">
        <v>-11315</v>
      </c>
      <c r="I30" s="308">
        <v>-5368</v>
      </c>
      <c r="J30" s="308">
        <v>-6529</v>
      </c>
      <c r="K30" s="308">
        <v>-3933</v>
      </c>
      <c r="L30" s="4"/>
      <c r="M30" s="228">
        <v>-11957</v>
      </c>
      <c r="N30" s="308">
        <v>-9714</v>
      </c>
      <c r="O30" s="308">
        <v>-7893</v>
      </c>
      <c r="P30" s="308">
        <v>-7467</v>
      </c>
      <c r="Q30" s="321">
        <v>-8684</v>
      </c>
      <c r="R30" s="308">
        <v>-6292</v>
      </c>
      <c r="S30" s="308">
        <v>-8817</v>
      </c>
      <c r="T30" s="308">
        <v>-5995</v>
      </c>
      <c r="U30" s="321">
        <v>-8141</v>
      </c>
      <c r="V30" s="308">
        <v>-5452</v>
      </c>
      <c r="W30" s="308">
        <v>-6972</v>
      </c>
      <c r="X30" s="308">
        <v>-6835</v>
      </c>
      <c r="Y30" s="321">
        <v>-5418</v>
      </c>
      <c r="Z30" s="308">
        <v>-8432</v>
      </c>
      <c r="AA30" s="308">
        <v>-5993</v>
      </c>
      <c r="AB30" s="56">
        <v>-4285</v>
      </c>
      <c r="AC30" s="41">
        <v>-4473</v>
      </c>
      <c r="AD30" s="41">
        <v>-2846</v>
      </c>
      <c r="AE30" s="41">
        <v>-2215</v>
      </c>
      <c r="AF30" s="52">
        <v>-1781</v>
      </c>
      <c r="AG30" s="51">
        <v>-1190</v>
      </c>
      <c r="AH30" s="41">
        <v>-1595</v>
      </c>
      <c r="AI30" s="41">
        <v>-1281</v>
      </c>
      <c r="AJ30" s="52">
        <v>-1302</v>
      </c>
      <c r="AK30" s="51">
        <v>-2046</v>
      </c>
      <c r="AL30" s="43">
        <v>-2200</v>
      </c>
      <c r="AM30" s="42">
        <v>-1226</v>
      </c>
      <c r="AN30" s="60">
        <v>-1057</v>
      </c>
      <c r="AO30" s="420">
        <v>-1323</v>
      </c>
      <c r="AP30" s="420">
        <v>-887</v>
      </c>
      <c r="AQ30" s="420">
        <v>-951</v>
      </c>
      <c r="AR30" s="421">
        <v>-772</v>
      </c>
    </row>
    <row r="31" spans="1:44" x14ac:dyDescent="0.5">
      <c r="A31" s="25"/>
      <c r="B31" s="26" t="s">
        <v>40</v>
      </c>
      <c r="C31" s="25"/>
      <c r="D31" s="229">
        <v>170470</v>
      </c>
      <c r="E31" s="196">
        <v>154462</v>
      </c>
      <c r="F31" s="196">
        <v>178438</v>
      </c>
      <c r="G31" s="196">
        <v>140106</v>
      </c>
      <c r="H31" s="196">
        <v>81224</v>
      </c>
      <c r="I31" s="196">
        <v>61197</v>
      </c>
      <c r="J31" s="196">
        <v>44305</v>
      </c>
      <c r="K31" s="196">
        <v>33607</v>
      </c>
      <c r="L31" s="4"/>
      <c r="M31" s="229">
        <v>55943</v>
      </c>
      <c r="N31" s="196">
        <v>2995</v>
      </c>
      <c r="O31" s="196">
        <v>52551</v>
      </c>
      <c r="P31" s="196">
        <v>58981</v>
      </c>
      <c r="Q31" s="322">
        <v>142429</v>
      </c>
      <c r="R31" s="196">
        <v>655</v>
      </c>
      <c r="S31" s="196">
        <v>7929</v>
      </c>
      <c r="T31" s="196">
        <v>3449</v>
      </c>
      <c r="U31" s="322">
        <v>51297</v>
      </c>
      <c r="V31" s="196">
        <v>78043</v>
      </c>
      <c r="W31" s="196">
        <v>32831</v>
      </c>
      <c r="X31" s="196">
        <v>16267</v>
      </c>
      <c r="Y31" s="322">
        <v>43033</v>
      </c>
      <c r="Z31" s="196">
        <v>20067</v>
      </c>
      <c r="AA31" s="196">
        <v>11889</v>
      </c>
      <c r="AB31" s="54">
        <v>65117</v>
      </c>
      <c r="AC31" s="22">
        <v>63114</v>
      </c>
      <c r="AD31" s="22">
        <v>5531</v>
      </c>
      <c r="AE31" s="22">
        <v>7013</v>
      </c>
      <c r="AF31" s="54">
        <v>5566</v>
      </c>
      <c r="AG31" s="53">
        <v>32162</v>
      </c>
      <c r="AH31" s="22">
        <v>9331</v>
      </c>
      <c r="AI31" s="22">
        <v>9422</v>
      </c>
      <c r="AJ31" s="54">
        <v>10282</v>
      </c>
      <c r="AK31" s="53">
        <v>13973</v>
      </c>
      <c r="AL31" s="22">
        <v>3853</v>
      </c>
      <c r="AM31" s="22">
        <v>2854</v>
      </c>
      <c r="AN31" s="54">
        <v>23625</v>
      </c>
      <c r="AO31" s="196">
        <v>25405</v>
      </c>
      <c r="AP31" s="196">
        <v>2763</v>
      </c>
      <c r="AQ31" s="196">
        <v>1129</v>
      </c>
      <c r="AR31" s="422">
        <v>4310</v>
      </c>
    </row>
    <row r="32" spans="1:44" ht="15" customHeight="1" thickBot="1" x14ac:dyDescent="0.55000000000000004">
      <c r="A32" s="25"/>
      <c r="B32" s="32" t="s">
        <v>104</v>
      </c>
      <c r="C32" s="25"/>
      <c r="D32" s="228">
        <v>-24239</v>
      </c>
      <c r="E32" s="308">
        <v>-21576</v>
      </c>
      <c r="F32" s="308">
        <v>-23923</v>
      </c>
      <c r="G32" s="308">
        <v>-14951</v>
      </c>
      <c r="H32" s="308">
        <v>-17425</v>
      </c>
      <c r="I32" s="308">
        <v>-11671</v>
      </c>
      <c r="J32" s="308">
        <v>-5894</v>
      </c>
      <c r="K32" s="308">
        <v>-2490</v>
      </c>
      <c r="L32" s="4"/>
      <c r="M32" s="228">
        <v>-6432</v>
      </c>
      <c r="N32" s="308">
        <v>-7688</v>
      </c>
      <c r="O32" s="308">
        <v>-5175</v>
      </c>
      <c r="P32" s="308">
        <v>-4944</v>
      </c>
      <c r="Q32" s="321">
        <v>-5720</v>
      </c>
      <c r="R32" s="308">
        <v>-6605</v>
      </c>
      <c r="S32" s="308">
        <v>-4819</v>
      </c>
      <c r="T32" s="308">
        <v>-4432</v>
      </c>
      <c r="U32" s="321">
        <v>-10019</v>
      </c>
      <c r="V32" s="308">
        <v>-5202</v>
      </c>
      <c r="W32" s="308">
        <v>-4587</v>
      </c>
      <c r="X32" s="308">
        <v>-4115</v>
      </c>
      <c r="Y32" s="321">
        <v>-7265</v>
      </c>
      <c r="Z32" s="308">
        <v>-3987</v>
      </c>
      <c r="AA32" s="308">
        <v>-4090</v>
      </c>
      <c r="AB32" s="56">
        <v>391</v>
      </c>
      <c r="AC32" s="31">
        <v>-5190</v>
      </c>
      <c r="AD32" s="31">
        <v>-5773</v>
      </c>
      <c r="AE32" s="31">
        <v>-3240</v>
      </c>
      <c r="AF32" s="56">
        <v>-3222</v>
      </c>
      <c r="AG32" s="55">
        <v>-2943</v>
      </c>
      <c r="AH32" s="31">
        <v>-2935</v>
      </c>
      <c r="AI32" s="31">
        <v>-2897</v>
      </c>
      <c r="AJ32" s="56">
        <v>-2896</v>
      </c>
      <c r="AK32" s="55">
        <v>-2324</v>
      </c>
      <c r="AL32" s="31">
        <v>-2021</v>
      </c>
      <c r="AM32" s="45">
        <v>-702</v>
      </c>
      <c r="AN32" s="61">
        <v>-847</v>
      </c>
      <c r="AO32" s="308">
        <v>-992</v>
      </c>
      <c r="AP32" s="308">
        <v>-560</v>
      </c>
      <c r="AQ32" s="308">
        <v>-499</v>
      </c>
      <c r="AR32" s="423">
        <v>-439</v>
      </c>
    </row>
    <row r="33" spans="1:44" x14ac:dyDescent="0.5">
      <c r="A33" s="25"/>
      <c r="B33" s="26" t="s">
        <v>41</v>
      </c>
      <c r="C33" s="25"/>
      <c r="D33" s="229">
        <v>146231</v>
      </c>
      <c r="E33" s="196">
        <v>132886</v>
      </c>
      <c r="F33" s="196">
        <v>154515</v>
      </c>
      <c r="G33" s="196">
        <v>125155</v>
      </c>
      <c r="H33" s="196">
        <v>63799</v>
      </c>
      <c r="I33" s="196">
        <v>49526</v>
      </c>
      <c r="J33" s="196">
        <v>38411</v>
      </c>
      <c r="K33" s="196">
        <v>31117</v>
      </c>
      <c r="L33" s="4"/>
      <c r="M33" s="229">
        <v>49511</v>
      </c>
      <c r="N33" s="196">
        <v>-4693</v>
      </c>
      <c r="O33" s="196">
        <v>47376</v>
      </c>
      <c r="P33" s="196">
        <v>54037</v>
      </c>
      <c r="Q33" s="322">
        <v>136709</v>
      </c>
      <c r="R33" s="196">
        <v>-5950</v>
      </c>
      <c r="S33" s="196">
        <v>3110</v>
      </c>
      <c r="T33" s="196">
        <v>-983</v>
      </c>
      <c r="U33" s="322">
        <v>41278</v>
      </c>
      <c r="V33" s="196">
        <v>72841</v>
      </c>
      <c r="W33" s="196">
        <v>28244</v>
      </c>
      <c r="X33" s="196">
        <v>12152</v>
      </c>
      <c r="Y33" s="322">
        <v>35767</v>
      </c>
      <c r="Z33" s="196">
        <v>16081</v>
      </c>
      <c r="AA33" s="196">
        <v>7799</v>
      </c>
      <c r="AB33" s="54">
        <v>65508</v>
      </c>
      <c r="AC33" s="22">
        <v>57924</v>
      </c>
      <c r="AD33" s="22">
        <v>-242</v>
      </c>
      <c r="AE33" s="22">
        <v>3773</v>
      </c>
      <c r="AF33" s="54">
        <v>2344</v>
      </c>
      <c r="AG33" s="53">
        <v>29219</v>
      </c>
      <c r="AH33" s="22">
        <v>6396</v>
      </c>
      <c r="AI33" s="22">
        <v>6525</v>
      </c>
      <c r="AJ33" s="54">
        <v>7386</v>
      </c>
      <c r="AK33" s="53">
        <v>11649</v>
      </c>
      <c r="AL33" s="22">
        <v>1832</v>
      </c>
      <c r="AM33" s="22">
        <v>2152</v>
      </c>
      <c r="AN33" s="54">
        <v>22778</v>
      </c>
      <c r="AO33" s="196">
        <v>24413</v>
      </c>
      <c r="AP33" s="196">
        <v>2203</v>
      </c>
      <c r="AQ33" s="196">
        <v>630</v>
      </c>
      <c r="AR33" s="422">
        <v>3871</v>
      </c>
    </row>
    <row r="34" spans="1:44" x14ac:dyDescent="0.5">
      <c r="A34" s="25"/>
      <c r="B34" s="37" t="s">
        <v>105</v>
      </c>
      <c r="C34" s="25"/>
      <c r="D34" s="214">
        <v>39684</v>
      </c>
      <c r="E34" s="80">
        <v>29248</v>
      </c>
      <c r="F34" s="80">
        <v>27496</v>
      </c>
      <c r="G34" s="80">
        <v>16106</v>
      </c>
      <c r="H34" s="80">
        <v>12933</v>
      </c>
      <c r="I34" s="80">
        <v>2815</v>
      </c>
      <c r="J34" s="80">
        <v>12148</v>
      </c>
      <c r="K34" s="80">
        <v>3907</v>
      </c>
      <c r="M34" s="214">
        <v>23928</v>
      </c>
      <c r="N34" s="80">
        <v>3636</v>
      </c>
      <c r="O34" s="80">
        <v>3161</v>
      </c>
      <c r="P34" s="80">
        <v>8959</v>
      </c>
      <c r="Q34" s="201">
        <v>9801</v>
      </c>
      <c r="R34" s="80">
        <v>6320</v>
      </c>
      <c r="S34" s="80">
        <v>6907</v>
      </c>
      <c r="T34" s="80">
        <v>6220</v>
      </c>
      <c r="U34" s="201">
        <v>11644</v>
      </c>
      <c r="V34" s="80">
        <v>5266</v>
      </c>
      <c r="W34" s="80">
        <v>7512</v>
      </c>
      <c r="X34" s="80">
        <v>3074</v>
      </c>
      <c r="Y34" s="201">
        <v>10770</v>
      </c>
      <c r="Z34" s="80">
        <v>2484</v>
      </c>
      <c r="AA34" s="80">
        <v>1018</v>
      </c>
      <c r="AB34" s="50">
        <v>1834</v>
      </c>
      <c r="AC34" s="35">
        <v>-3119</v>
      </c>
      <c r="AD34" s="35">
        <v>14239</v>
      </c>
      <c r="AE34" s="35">
        <v>784</v>
      </c>
      <c r="AF34" s="50">
        <v>1029</v>
      </c>
      <c r="AG34" s="49">
        <v>973</v>
      </c>
      <c r="AH34" s="35">
        <v>231</v>
      </c>
      <c r="AI34" s="35">
        <v>355</v>
      </c>
      <c r="AJ34" s="50">
        <v>1256</v>
      </c>
      <c r="AK34" s="49">
        <v>2435</v>
      </c>
      <c r="AL34" s="35">
        <v>7051</v>
      </c>
      <c r="AM34" s="40">
        <v>1901</v>
      </c>
      <c r="AN34" s="59">
        <v>761</v>
      </c>
      <c r="AO34" s="80">
        <v>788</v>
      </c>
      <c r="AP34" s="80">
        <v>1448</v>
      </c>
      <c r="AQ34" s="80">
        <v>1133</v>
      </c>
      <c r="AR34" s="202">
        <v>538</v>
      </c>
    </row>
    <row r="35" spans="1:44" ht="15" customHeight="1" thickBot="1" x14ac:dyDescent="0.55000000000000004">
      <c r="A35" s="25"/>
      <c r="B35" s="32" t="s">
        <v>106</v>
      </c>
      <c r="C35" s="25"/>
      <c r="D35" s="228">
        <v>-146454</v>
      </c>
      <c r="E35" s="308">
        <v>-133410</v>
      </c>
      <c r="F35" s="308">
        <v>-56410</v>
      </c>
      <c r="G35" s="308">
        <v>-26547</v>
      </c>
      <c r="H35" s="308">
        <v>-14008</v>
      </c>
      <c r="I35" s="308">
        <v>-14566</v>
      </c>
      <c r="J35" s="308">
        <v>-13117</v>
      </c>
      <c r="K35" s="308">
        <v>-9100</v>
      </c>
      <c r="M35" s="228">
        <v>-43615</v>
      </c>
      <c r="N35" s="308">
        <v>-25432</v>
      </c>
      <c r="O35" s="308">
        <v>-49695</v>
      </c>
      <c r="P35" s="308">
        <v>-27712</v>
      </c>
      <c r="Q35" s="321">
        <v>-44655</v>
      </c>
      <c r="R35" s="308">
        <v>-23936</v>
      </c>
      <c r="S35" s="308">
        <v>-34814</v>
      </c>
      <c r="T35" s="308">
        <v>-30005</v>
      </c>
      <c r="U35" s="321">
        <v>-8642</v>
      </c>
      <c r="V35" s="308">
        <v>-19096</v>
      </c>
      <c r="W35" s="308">
        <v>-16947</v>
      </c>
      <c r="X35" s="308">
        <v>-11725</v>
      </c>
      <c r="Y35" s="321">
        <v>-11277</v>
      </c>
      <c r="Z35" s="308">
        <v>-8266</v>
      </c>
      <c r="AA35" s="308">
        <v>-2386</v>
      </c>
      <c r="AB35" s="56">
        <v>-4618</v>
      </c>
      <c r="AC35" s="41">
        <v>-2597</v>
      </c>
      <c r="AD35" s="41">
        <v>-4420</v>
      </c>
      <c r="AE35" s="41">
        <v>-3633</v>
      </c>
      <c r="AF35" s="52">
        <v>-3358</v>
      </c>
      <c r="AG35" s="51">
        <v>-3513</v>
      </c>
      <c r="AH35" s="41">
        <v>-3388</v>
      </c>
      <c r="AI35" s="41">
        <v>-3224</v>
      </c>
      <c r="AJ35" s="52">
        <v>-4441</v>
      </c>
      <c r="AK35" s="51">
        <v>-4586</v>
      </c>
      <c r="AL35" s="42">
        <v>-3364</v>
      </c>
      <c r="AM35" s="42">
        <v>-2310</v>
      </c>
      <c r="AN35" s="60">
        <v>-2857</v>
      </c>
      <c r="AO35" s="420">
        <v>-974</v>
      </c>
      <c r="AP35" s="420">
        <v>-2889</v>
      </c>
      <c r="AQ35" s="420">
        <v>-3006</v>
      </c>
      <c r="AR35" s="421">
        <v>-2231</v>
      </c>
    </row>
    <row r="36" spans="1:44" x14ac:dyDescent="0.5">
      <c r="A36" s="25"/>
      <c r="B36" s="26" t="s">
        <v>43</v>
      </c>
      <c r="C36" s="25"/>
      <c r="D36" s="229">
        <v>39461</v>
      </c>
      <c r="E36" s="196">
        <v>28724</v>
      </c>
      <c r="F36" s="196">
        <v>125601</v>
      </c>
      <c r="G36" s="196">
        <v>114714</v>
      </c>
      <c r="H36" s="196">
        <v>62724</v>
      </c>
      <c r="I36" s="196">
        <v>37775</v>
      </c>
      <c r="J36" s="196">
        <v>37442</v>
      </c>
      <c r="K36" s="196">
        <v>25924</v>
      </c>
      <c r="M36" s="229">
        <v>29824</v>
      </c>
      <c r="N36" s="196">
        <v>-26489</v>
      </c>
      <c r="O36" s="196">
        <v>842</v>
      </c>
      <c r="P36" s="196">
        <v>35284</v>
      </c>
      <c r="Q36" s="322">
        <v>101855</v>
      </c>
      <c r="R36" s="196">
        <v>-23566</v>
      </c>
      <c r="S36" s="196">
        <v>-24797</v>
      </c>
      <c r="T36" s="196">
        <v>-24768</v>
      </c>
      <c r="U36" s="322">
        <v>44280</v>
      </c>
      <c r="V36" s="196">
        <v>59011</v>
      </c>
      <c r="W36" s="196">
        <v>18809</v>
      </c>
      <c r="X36" s="196">
        <v>3501</v>
      </c>
      <c r="Y36" s="322">
        <v>35260</v>
      </c>
      <c r="Z36" s="196">
        <v>10299</v>
      </c>
      <c r="AA36" s="196">
        <v>6431</v>
      </c>
      <c r="AB36" s="54">
        <v>62724</v>
      </c>
      <c r="AC36" s="22">
        <v>52208</v>
      </c>
      <c r="AD36" s="22">
        <v>9577</v>
      </c>
      <c r="AE36" s="22">
        <v>924</v>
      </c>
      <c r="AF36" s="54">
        <v>15</v>
      </c>
      <c r="AG36" s="53">
        <v>26679</v>
      </c>
      <c r="AH36" s="22">
        <v>3239</v>
      </c>
      <c r="AI36" s="22">
        <v>3656</v>
      </c>
      <c r="AJ36" s="54">
        <v>4201</v>
      </c>
      <c r="AK36" s="53">
        <v>9498</v>
      </c>
      <c r="AL36" s="22">
        <v>5519</v>
      </c>
      <c r="AM36" s="22">
        <v>1743</v>
      </c>
      <c r="AN36" s="54">
        <v>20682</v>
      </c>
      <c r="AO36" s="196">
        <v>24227</v>
      </c>
      <c r="AP36" s="196">
        <v>762</v>
      </c>
      <c r="AQ36" s="196">
        <v>-1243</v>
      </c>
      <c r="AR36" s="422">
        <v>2178</v>
      </c>
    </row>
    <row r="37" spans="1:44" ht="15" customHeight="1" thickBot="1" x14ac:dyDescent="0.55000000000000004">
      <c r="A37" s="25"/>
      <c r="B37" s="32" t="s">
        <v>44</v>
      </c>
      <c r="C37" s="25"/>
      <c r="D37" s="228">
        <v>-12207</v>
      </c>
      <c r="E37" s="308">
        <v>6358</v>
      </c>
      <c r="F37" s="308">
        <v>-12598</v>
      </c>
      <c r="G37" s="308">
        <v>-16360</v>
      </c>
      <c r="H37" s="308">
        <v>-5091</v>
      </c>
      <c r="I37" s="308">
        <v>-8109</v>
      </c>
      <c r="J37" s="308">
        <v>-1461</v>
      </c>
      <c r="K37" s="308">
        <v>-3403</v>
      </c>
      <c r="M37" s="228">
        <v>-18142</v>
      </c>
      <c r="N37" s="308">
        <v>3373</v>
      </c>
      <c r="O37" s="308">
        <v>1200</v>
      </c>
      <c r="P37" s="308">
        <v>1362</v>
      </c>
      <c r="Q37" s="321">
        <v>-8321</v>
      </c>
      <c r="R37" s="308">
        <v>3346</v>
      </c>
      <c r="S37" s="308">
        <v>8099</v>
      </c>
      <c r="T37" s="308">
        <v>3234</v>
      </c>
      <c r="U37" s="321">
        <v>-8648</v>
      </c>
      <c r="V37" s="308">
        <v>3575</v>
      </c>
      <c r="W37" s="308">
        <v>-3651</v>
      </c>
      <c r="X37" s="308">
        <v>-3874</v>
      </c>
      <c r="Y37" s="321">
        <v>-5063</v>
      </c>
      <c r="Z37" s="308">
        <v>-5263</v>
      </c>
      <c r="AA37" s="308">
        <v>-1519</v>
      </c>
      <c r="AB37" s="56">
        <v>-4515</v>
      </c>
      <c r="AC37" s="31">
        <v>-2204</v>
      </c>
      <c r="AD37" s="31">
        <v>-2881</v>
      </c>
      <c r="AE37" s="31">
        <v>464</v>
      </c>
      <c r="AF37" s="56">
        <v>-470</v>
      </c>
      <c r="AG37" s="55">
        <v>-3673</v>
      </c>
      <c r="AH37" s="31">
        <v>-1067</v>
      </c>
      <c r="AI37" s="31">
        <v>-1325</v>
      </c>
      <c r="AJ37" s="56">
        <v>-2044</v>
      </c>
      <c r="AK37" s="55">
        <v>2552</v>
      </c>
      <c r="AL37" s="45">
        <v>-1474</v>
      </c>
      <c r="AM37" s="45">
        <v>19</v>
      </c>
      <c r="AN37" s="61">
        <v>-2558</v>
      </c>
      <c r="AO37" s="308">
        <v>-1804</v>
      </c>
      <c r="AP37" s="308">
        <v>-1135</v>
      </c>
      <c r="AQ37" s="308">
        <v>-300</v>
      </c>
      <c r="AR37" s="423">
        <v>-164</v>
      </c>
    </row>
    <row r="38" spans="1:44" ht="15" customHeight="1" thickBot="1" x14ac:dyDescent="0.55000000000000004">
      <c r="A38" s="25"/>
      <c r="B38" s="33" t="s">
        <v>45</v>
      </c>
      <c r="C38" s="25"/>
      <c r="D38" s="230">
        <v>27254</v>
      </c>
      <c r="E38" s="309">
        <v>35082</v>
      </c>
      <c r="F38" s="309">
        <v>113003</v>
      </c>
      <c r="G38" s="309">
        <v>98354</v>
      </c>
      <c r="H38" s="309">
        <v>57633</v>
      </c>
      <c r="I38" s="309">
        <v>29666</v>
      </c>
      <c r="J38" s="309">
        <v>35981</v>
      </c>
      <c r="K38" s="309">
        <v>22521</v>
      </c>
      <c r="M38" s="230">
        <v>11682</v>
      </c>
      <c r="N38" s="309">
        <v>-23116</v>
      </c>
      <c r="O38" s="309">
        <v>2042</v>
      </c>
      <c r="P38" s="309">
        <v>36646</v>
      </c>
      <c r="Q38" s="323">
        <v>93534</v>
      </c>
      <c r="R38" s="309">
        <v>-20220</v>
      </c>
      <c r="S38" s="309">
        <v>-16698</v>
      </c>
      <c r="T38" s="309">
        <v>-21534</v>
      </c>
      <c r="U38" s="323">
        <v>35632</v>
      </c>
      <c r="V38" s="309">
        <v>62586</v>
      </c>
      <c r="W38" s="309">
        <v>15158</v>
      </c>
      <c r="X38" s="309">
        <v>-373</v>
      </c>
      <c r="Y38" s="323">
        <v>30197</v>
      </c>
      <c r="Z38" s="309">
        <v>5036</v>
      </c>
      <c r="AA38" s="309">
        <v>4912</v>
      </c>
      <c r="AB38" s="259">
        <v>58209</v>
      </c>
      <c r="AC38" s="46">
        <v>50004</v>
      </c>
      <c r="AD38" s="46">
        <v>6696</v>
      </c>
      <c r="AE38" s="46">
        <v>1388</v>
      </c>
      <c r="AF38" s="58">
        <v>-455</v>
      </c>
      <c r="AG38" s="57">
        <v>23006</v>
      </c>
      <c r="AH38" s="46">
        <v>2172</v>
      </c>
      <c r="AI38" s="46">
        <v>2331</v>
      </c>
      <c r="AJ38" s="58">
        <v>2157</v>
      </c>
      <c r="AK38" s="57">
        <v>12050</v>
      </c>
      <c r="AL38" s="46">
        <v>4045</v>
      </c>
      <c r="AM38" s="46">
        <v>1762</v>
      </c>
      <c r="AN38" s="58">
        <v>18124</v>
      </c>
      <c r="AO38" s="385">
        <v>22423</v>
      </c>
      <c r="AP38" s="385">
        <v>-373</v>
      </c>
      <c r="AQ38" s="385">
        <v>-1543</v>
      </c>
      <c r="AR38" s="424">
        <v>2014</v>
      </c>
    </row>
    <row r="39" spans="1:44" x14ac:dyDescent="0.5">
      <c r="B39" s="1"/>
      <c r="D39" s="642"/>
      <c r="E39" s="19"/>
      <c r="F39" s="19"/>
      <c r="G39" s="19"/>
      <c r="H39" s="19"/>
      <c r="I39" s="19"/>
      <c r="J39" s="19"/>
      <c r="K39" s="19"/>
      <c r="M39" s="642"/>
      <c r="N39" s="19"/>
      <c r="O39" s="19"/>
      <c r="P39" s="19"/>
      <c r="Q39" s="643"/>
      <c r="R39" s="19"/>
      <c r="S39" s="19"/>
      <c r="T39" s="19"/>
      <c r="U39" s="445"/>
      <c r="V39" s="1"/>
      <c r="W39" s="1"/>
      <c r="X39" s="1"/>
      <c r="Y39" s="445"/>
      <c r="Z39" s="1"/>
      <c r="AN39" s="425"/>
    </row>
    <row r="40" spans="1:44" x14ac:dyDescent="0.5">
      <c r="B40" s="168" t="s">
        <v>107</v>
      </c>
      <c r="C40" s="169"/>
      <c r="D40" s="547"/>
      <c r="E40" s="310"/>
      <c r="F40" s="644"/>
      <c r="G40" s="310"/>
      <c r="H40" s="310"/>
      <c r="I40" s="310"/>
      <c r="J40" s="310"/>
      <c r="K40" s="310"/>
      <c r="M40" s="547"/>
      <c r="N40" s="310"/>
      <c r="O40" s="310"/>
      <c r="P40" s="310"/>
      <c r="Q40" s="539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426"/>
      <c r="AO40" s="310"/>
      <c r="AP40" s="310"/>
      <c r="AQ40" s="310"/>
      <c r="AR40" s="310"/>
    </row>
    <row r="41" spans="1:44" x14ac:dyDescent="0.5">
      <c r="B41" s="171" t="s">
        <v>108</v>
      </c>
      <c r="C41" s="169"/>
      <c r="D41" s="231">
        <v>13739</v>
      </c>
      <c r="E41" s="174">
        <v>12414</v>
      </c>
      <c r="F41" s="174">
        <v>102945</v>
      </c>
      <c r="G41" s="174">
        <v>80025</v>
      </c>
      <c r="H41" s="174">
        <v>51288</v>
      </c>
      <c r="I41" s="174">
        <v>16644</v>
      </c>
      <c r="J41" s="174">
        <v>26654</v>
      </c>
      <c r="K41" s="174">
        <v>21328</v>
      </c>
      <c r="M41" s="231">
        <v>12416</v>
      </c>
      <c r="N41" s="174">
        <v>-22585</v>
      </c>
      <c r="O41" s="174">
        <v>-2865</v>
      </c>
      <c r="P41" s="174">
        <v>26773</v>
      </c>
      <c r="Q41" s="325">
        <v>91214</v>
      </c>
      <c r="R41" s="174">
        <v>-21929</v>
      </c>
      <c r="S41" s="174">
        <v>-22475</v>
      </c>
      <c r="T41" s="174">
        <v>-34396</v>
      </c>
      <c r="U41" s="325">
        <v>33841</v>
      </c>
      <c r="V41" s="174">
        <v>60303</v>
      </c>
      <c r="W41" s="174">
        <v>14388</v>
      </c>
      <c r="X41" s="174">
        <v>-5587</v>
      </c>
      <c r="Y41" s="325">
        <v>25487</v>
      </c>
      <c r="Z41" s="174">
        <v>-3699</v>
      </c>
      <c r="AA41" s="174">
        <v>3614</v>
      </c>
      <c r="AB41" s="178">
        <v>54623</v>
      </c>
      <c r="AC41" s="174">
        <v>50042</v>
      </c>
      <c r="AD41" s="174">
        <v>1043</v>
      </c>
      <c r="AE41" s="174">
        <v>1126</v>
      </c>
      <c r="AF41" s="178">
        <v>-923</v>
      </c>
      <c r="AG41" s="174">
        <v>16188</v>
      </c>
      <c r="AH41" s="174">
        <v>1702</v>
      </c>
      <c r="AI41" s="174">
        <v>-400</v>
      </c>
      <c r="AJ41" s="178">
        <v>-846</v>
      </c>
      <c r="AK41" s="176">
        <v>8230</v>
      </c>
      <c r="AL41" s="176">
        <v>3648</v>
      </c>
      <c r="AM41" s="176">
        <v>1396</v>
      </c>
      <c r="AN41" s="178">
        <v>13380</v>
      </c>
      <c r="AO41" s="176">
        <v>20720</v>
      </c>
      <c r="AP41" s="176">
        <v>-430</v>
      </c>
      <c r="AQ41" s="176">
        <v>-1365</v>
      </c>
      <c r="AR41" s="178">
        <v>2403</v>
      </c>
    </row>
    <row r="42" spans="1:44" x14ac:dyDescent="0.5">
      <c r="B42" s="171" t="s">
        <v>109</v>
      </c>
      <c r="C42" s="169"/>
      <c r="D42" s="231">
        <v>0</v>
      </c>
      <c r="E42" s="174">
        <v>15098</v>
      </c>
      <c r="F42" s="174">
        <v>4809</v>
      </c>
      <c r="G42" s="174">
        <v>9188</v>
      </c>
      <c r="H42" s="174">
        <v>6608</v>
      </c>
      <c r="I42" s="174"/>
      <c r="J42" s="174"/>
      <c r="K42" s="174"/>
      <c r="M42" s="231"/>
      <c r="N42" s="174"/>
      <c r="O42" s="174"/>
      <c r="P42" s="174"/>
      <c r="Q42" s="325"/>
      <c r="R42" s="174"/>
      <c r="S42" s="174">
        <v>2735</v>
      </c>
      <c r="T42" s="174">
        <v>12363</v>
      </c>
      <c r="U42" s="325">
        <v>0</v>
      </c>
      <c r="V42" s="174">
        <v>3519</v>
      </c>
      <c r="W42" s="174">
        <v>-667</v>
      </c>
      <c r="X42" s="174">
        <v>1957</v>
      </c>
      <c r="Y42" s="325"/>
      <c r="Z42" s="174">
        <v>9188</v>
      </c>
      <c r="AA42" s="174"/>
      <c r="AB42" s="181"/>
      <c r="AC42" s="176"/>
      <c r="AD42" s="176">
        <v>6608</v>
      </c>
      <c r="AE42" s="176"/>
      <c r="AF42" s="178"/>
      <c r="AG42" s="176"/>
      <c r="AH42" s="176"/>
      <c r="AI42" s="176"/>
      <c r="AJ42" s="178"/>
      <c r="AK42" s="174"/>
      <c r="AL42" s="174"/>
      <c r="AM42" s="174"/>
      <c r="AN42" s="181"/>
      <c r="AO42" s="174"/>
      <c r="AP42" s="174"/>
      <c r="AQ42" s="174"/>
      <c r="AR42" s="181"/>
    </row>
    <row r="43" spans="1:44" ht="15" customHeight="1" thickBot="1" x14ac:dyDescent="0.55000000000000004">
      <c r="B43" s="172" t="s">
        <v>110</v>
      </c>
      <c r="C43" s="169"/>
      <c r="D43" s="232">
        <v>13515</v>
      </c>
      <c r="E43" s="175">
        <v>7570</v>
      </c>
      <c r="F43" s="175">
        <v>5249</v>
      </c>
      <c r="G43" s="175">
        <v>9141</v>
      </c>
      <c r="H43" s="175">
        <v>-263</v>
      </c>
      <c r="I43" s="175">
        <v>13022</v>
      </c>
      <c r="J43" s="175">
        <v>9327</v>
      </c>
      <c r="K43" s="175">
        <v>1193</v>
      </c>
      <c r="M43" s="232">
        <v>-734</v>
      </c>
      <c r="N43" s="175">
        <v>-531</v>
      </c>
      <c r="O43" s="175">
        <v>4907</v>
      </c>
      <c r="P43" s="175">
        <v>9873</v>
      </c>
      <c r="Q43" s="326">
        <v>2320</v>
      </c>
      <c r="R43" s="175">
        <v>1709</v>
      </c>
      <c r="S43" s="175">
        <v>3042</v>
      </c>
      <c r="T43" s="175">
        <v>499</v>
      </c>
      <c r="U43" s="326">
        <v>1791</v>
      </c>
      <c r="V43" s="175">
        <v>-1236</v>
      </c>
      <c r="W43" s="175">
        <v>1437</v>
      </c>
      <c r="X43" s="175">
        <v>3257</v>
      </c>
      <c r="Y43" s="326">
        <v>4710</v>
      </c>
      <c r="Z43" s="175">
        <v>-453</v>
      </c>
      <c r="AA43" s="175">
        <v>1298</v>
      </c>
      <c r="AB43" s="179">
        <v>3586</v>
      </c>
      <c r="AC43" s="175">
        <v>-38</v>
      </c>
      <c r="AD43" s="175">
        <v>-955</v>
      </c>
      <c r="AE43" s="175">
        <v>262</v>
      </c>
      <c r="AF43" s="179">
        <v>468</v>
      </c>
      <c r="AG43" s="175">
        <v>6818</v>
      </c>
      <c r="AH43" s="175">
        <v>470</v>
      </c>
      <c r="AI43" s="175">
        <v>2731</v>
      </c>
      <c r="AJ43" s="179">
        <v>3003</v>
      </c>
      <c r="AK43" s="175">
        <v>3820</v>
      </c>
      <c r="AL43" s="175">
        <v>397</v>
      </c>
      <c r="AM43" s="175">
        <v>366</v>
      </c>
      <c r="AN43" s="179">
        <v>4744</v>
      </c>
      <c r="AO43" s="175">
        <v>1703</v>
      </c>
      <c r="AP43" s="175">
        <v>57</v>
      </c>
      <c r="AQ43" s="175">
        <v>-178</v>
      </c>
      <c r="AR43" s="179">
        <v>-389</v>
      </c>
    </row>
    <row r="44" spans="1:44" ht="15" customHeight="1" thickBot="1" x14ac:dyDescent="0.55000000000000004">
      <c r="B44" s="173" t="s">
        <v>45</v>
      </c>
      <c r="C44" s="169"/>
      <c r="D44" s="233">
        <v>27254</v>
      </c>
      <c r="E44" s="177">
        <v>35082</v>
      </c>
      <c r="F44" s="177">
        <v>113003</v>
      </c>
      <c r="G44" s="177">
        <v>98354</v>
      </c>
      <c r="H44" s="177">
        <v>57633</v>
      </c>
      <c r="I44" s="177">
        <v>29666</v>
      </c>
      <c r="J44" s="177">
        <v>35981</v>
      </c>
      <c r="K44" s="177">
        <v>22521</v>
      </c>
      <c r="M44" s="233">
        <v>11682</v>
      </c>
      <c r="N44" s="177">
        <v>-23116</v>
      </c>
      <c r="O44" s="177">
        <v>2042</v>
      </c>
      <c r="P44" s="177">
        <v>36646</v>
      </c>
      <c r="Q44" s="327">
        <v>93534</v>
      </c>
      <c r="R44" s="177">
        <v>-20220</v>
      </c>
      <c r="S44" s="177">
        <v>-16698</v>
      </c>
      <c r="T44" s="177">
        <v>-21534</v>
      </c>
      <c r="U44" s="327">
        <v>33355</v>
      </c>
      <c r="V44" s="177">
        <v>62586</v>
      </c>
      <c r="W44" s="177">
        <v>17435</v>
      </c>
      <c r="X44" s="177">
        <v>-373</v>
      </c>
      <c r="Y44" s="327">
        <v>30197</v>
      </c>
      <c r="Z44" s="177">
        <v>5036</v>
      </c>
      <c r="AA44" s="177">
        <v>4912</v>
      </c>
      <c r="AB44" s="180">
        <v>58209</v>
      </c>
      <c r="AC44" s="177">
        <v>50004</v>
      </c>
      <c r="AD44" s="177">
        <v>6696</v>
      </c>
      <c r="AE44" s="177">
        <v>1388</v>
      </c>
      <c r="AF44" s="180">
        <v>-455</v>
      </c>
      <c r="AG44" s="177">
        <v>23006</v>
      </c>
      <c r="AH44" s="177">
        <v>2172</v>
      </c>
      <c r="AI44" s="177">
        <v>2331</v>
      </c>
      <c r="AJ44" s="180">
        <v>2157</v>
      </c>
      <c r="AK44" s="177">
        <v>12050</v>
      </c>
      <c r="AL44" s="177">
        <v>4045</v>
      </c>
      <c r="AM44" s="177">
        <v>1762</v>
      </c>
      <c r="AN44" s="180">
        <v>18124</v>
      </c>
      <c r="AO44" s="177">
        <v>22423</v>
      </c>
      <c r="AP44" s="177">
        <v>-373</v>
      </c>
      <c r="AQ44" s="177">
        <v>-1543</v>
      </c>
      <c r="AR44" s="180">
        <v>2014</v>
      </c>
    </row>
    <row r="45" spans="1:44" ht="15" customHeight="1" x14ac:dyDescent="0.5">
      <c r="B45" s="1"/>
      <c r="D45" s="24"/>
      <c r="E45" s="24"/>
      <c r="I45" s="264"/>
      <c r="M45" s="24"/>
      <c r="N45" s="24"/>
      <c r="O45" s="24"/>
      <c r="Q45" s="1"/>
      <c r="R45" s="1"/>
      <c r="S45" s="1"/>
      <c r="V45" s="1"/>
      <c r="W45" s="1"/>
      <c r="X45" s="1"/>
      <c r="Z45" s="1"/>
      <c r="AB45" s="1"/>
    </row>
    <row r="46" spans="1:44" ht="15" customHeight="1" x14ac:dyDescent="0.5">
      <c r="B46" s="5" t="s">
        <v>253</v>
      </c>
      <c r="Q46" s="1"/>
      <c r="R46" s="1"/>
      <c r="S46" s="1"/>
      <c r="V46" s="1"/>
      <c r="W46" s="1"/>
      <c r="X46" s="1"/>
      <c r="Z46" s="1"/>
      <c r="AB46" s="1"/>
    </row>
    <row r="47" spans="1:44" ht="15" customHeight="1" x14ac:dyDescent="0.5">
      <c r="B47" s="27"/>
    </row>
    <row r="48" spans="1:44" x14ac:dyDescent="0.5">
      <c r="Q48" s="24"/>
      <c r="R48" s="24"/>
      <c r="S48" s="24"/>
      <c r="U48" s="24"/>
      <c r="V48" s="24"/>
      <c r="W48" s="24"/>
      <c r="X48" s="24"/>
      <c r="Y48" s="24"/>
      <c r="Z48" s="24"/>
      <c r="AA48" s="24"/>
      <c r="AB48" s="24"/>
    </row>
    <row r="49" spans="6:44" x14ac:dyDescent="0.5">
      <c r="F49" s="24"/>
      <c r="G49" s="24"/>
      <c r="H49" s="24"/>
      <c r="P49" s="14"/>
      <c r="T49" s="14"/>
      <c r="AA49" s="21"/>
    </row>
    <row r="50" spans="6:44" x14ac:dyDescent="0.5">
      <c r="F50" s="24"/>
      <c r="G50" s="24"/>
      <c r="H50" s="24"/>
      <c r="I50" s="24"/>
      <c r="J50" s="24"/>
      <c r="K50" s="14"/>
      <c r="P50" s="14"/>
      <c r="Q50" s="24"/>
      <c r="R50" s="24"/>
      <c r="S50" s="24"/>
      <c r="T50" s="1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14"/>
      <c r="AP50" s="14"/>
      <c r="AQ50" s="14"/>
      <c r="AR50" s="14"/>
    </row>
    <row r="51" spans="6:44" x14ac:dyDescent="0.5">
      <c r="AA51" s="21"/>
    </row>
    <row r="52" spans="6:44" x14ac:dyDescent="0.5">
      <c r="AA52" s="21"/>
    </row>
    <row r="53" spans="6:44" x14ac:dyDescent="0.5">
      <c r="AA53" s="21"/>
    </row>
    <row r="54" spans="6:44" x14ac:dyDescent="0.5">
      <c r="AA54" s="21"/>
    </row>
    <row r="55" spans="6:44" x14ac:dyDescent="0.5">
      <c r="AA55" s="21"/>
    </row>
    <row r="56" spans="6:44" x14ac:dyDescent="0.5">
      <c r="AA56" s="21"/>
    </row>
    <row r="57" spans="6:44" x14ac:dyDescent="0.5">
      <c r="AA57" s="21"/>
    </row>
    <row r="58" spans="6:44" x14ac:dyDescent="0.5">
      <c r="U58" s="24"/>
      <c r="Y58" s="24"/>
      <c r="AA58" s="21"/>
    </row>
    <row r="59" spans="6:44" x14ac:dyDescent="0.5">
      <c r="U59" s="24"/>
      <c r="Y59" s="24"/>
      <c r="AA59" s="21"/>
    </row>
    <row r="60" spans="6:44" x14ac:dyDescent="0.5">
      <c r="AA60" s="21"/>
    </row>
    <row r="61" spans="6:44" x14ac:dyDescent="0.5">
      <c r="AA61" s="21"/>
    </row>
    <row r="62" spans="6:44" x14ac:dyDescent="0.5">
      <c r="AA62" s="21"/>
    </row>
    <row r="63" spans="6:44" x14ac:dyDescent="0.5">
      <c r="AA63" s="21"/>
    </row>
    <row r="64" spans="6:44" x14ac:dyDescent="0.5">
      <c r="AA64" s="21"/>
    </row>
    <row r="65" spans="27:27" x14ac:dyDescent="0.5">
      <c r="AA65" s="21"/>
    </row>
    <row r="66" spans="27:27" x14ac:dyDescent="0.5">
      <c r="AA66" s="21"/>
    </row>
    <row r="67" spans="27:27" x14ac:dyDescent="0.5">
      <c r="AA67" s="21"/>
    </row>
    <row r="68" spans="27:27" x14ac:dyDescent="0.5">
      <c r="AA68" s="21"/>
    </row>
    <row r="69" spans="27:27" x14ac:dyDescent="0.5">
      <c r="AA69" s="21"/>
    </row>
    <row r="70" spans="27:27" x14ac:dyDescent="0.5">
      <c r="AA70" s="21"/>
    </row>
    <row r="71" spans="27:27" x14ac:dyDescent="0.5">
      <c r="AA71" s="21"/>
    </row>
    <row r="72" spans="27:27" x14ac:dyDescent="0.5">
      <c r="AA72" s="21"/>
    </row>
    <row r="73" spans="27:27" x14ac:dyDescent="0.5">
      <c r="AA73" s="21"/>
    </row>
    <row r="74" spans="27:27" x14ac:dyDescent="0.5">
      <c r="AA74" s="21"/>
    </row>
    <row r="75" spans="27:27" x14ac:dyDescent="0.5">
      <c r="AA75" s="21"/>
    </row>
  </sheetData>
  <mergeCells count="15">
    <mergeCell ref="AP20:AP21"/>
    <mergeCell ref="AQ20:AQ21"/>
    <mergeCell ref="AR20:AR21"/>
    <mergeCell ref="AO20:AO21"/>
    <mergeCell ref="AC20:AC21"/>
    <mergeCell ref="AE20:AE21"/>
    <mergeCell ref="AF20:AF21"/>
    <mergeCell ref="AG20:AG21"/>
    <mergeCell ref="AH20:AH21"/>
    <mergeCell ref="AI20:AI21"/>
    <mergeCell ref="AJ20:AJ21"/>
    <mergeCell ref="AK20:AK21"/>
    <mergeCell ref="AL20:AL21"/>
    <mergeCell ref="AM20:AM21"/>
    <mergeCell ref="AN20:AN21"/>
  </mergeCells>
  <hyperlinks>
    <hyperlink ref="A1" location="'Table of Contents (Hyperlinks)'!A1" display="Home" xr:uid="{A9928AC2-513B-4210-A9E8-DCAB167E5704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8774-139D-4783-ACFE-02EF1E8C2752}">
  <sheetPr codeName="Sheet5">
    <tabColor rgb="FF00857D"/>
  </sheetPr>
  <dimension ref="A1:AS41"/>
  <sheetViews>
    <sheetView showGridLines="0" zoomScaleNormal="100" workbookViewId="0">
      <selection activeCell="S39" sqref="S39"/>
    </sheetView>
  </sheetViews>
  <sheetFormatPr defaultColWidth="8.9140625" defaultRowHeight="15.5" outlineLevelCol="1" x14ac:dyDescent="0.5"/>
  <cols>
    <col min="1" max="1" width="5.4140625" style="1" bestFit="1" customWidth="1"/>
    <col min="2" max="2" width="32.4140625" style="1" customWidth="1"/>
    <col min="3" max="3" width="2" style="1" customWidth="1"/>
    <col min="4" max="7" width="8.9140625" style="1" customWidth="1"/>
    <col min="8" max="8" width="8.9140625" style="1"/>
    <col min="9" max="9" width="0" style="1" hidden="1" customWidth="1" outlineLevel="1"/>
    <col min="10" max="11" width="8.9140625" style="1" hidden="1" customWidth="1" outlineLevel="1"/>
    <col min="12" max="12" width="2" style="1" customWidth="1" collapsed="1"/>
    <col min="13" max="24" width="8.9140625" style="1"/>
    <col min="25" max="25" width="8.9140625" style="1" customWidth="1"/>
    <col min="26" max="27" width="9.4140625" style="1" bestFit="1" customWidth="1"/>
    <col min="28" max="32" width="8.9140625" style="1"/>
    <col min="33" max="36" width="0" style="1" hidden="1" customWidth="1" outlineLevel="1"/>
    <col min="37" max="44" width="8.9140625" style="1" hidden="1" customWidth="1" outlineLevel="1"/>
    <col min="45" max="45" width="8.9140625" style="1" collapsed="1"/>
    <col min="46" max="16384" width="8.9140625" style="1"/>
  </cols>
  <sheetData>
    <row r="1" spans="1:44" x14ac:dyDescent="0.5">
      <c r="A1" s="159" t="s">
        <v>24</v>
      </c>
    </row>
    <row r="3" spans="1:44" ht="22.5" x14ac:dyDescent="0.7">
      <c r="B3" s="13" t="s">
        <v>112</v>
      </c>
    </row>
    <row r="4" spans="1:44" ht="15" customHeight="1" x14ac:dyDescent="0.5">
      <c r="P4" s="363"/>
      <c r="Q4" s="351"/>
      <c r="R4" s="351"/>
      <c r="S4" s="351"/>
      <c r="T4" s="363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  <c r="AL4" s="351"/>
      <c r="AM4" s="351"/>
      <c r="AN4" s="351"/>
      <c r="AO4" s="363"/>
      <c r="AP4" s="363"/>
      <c r="AQ4" s="363"/>
      <c r="AR4" s="363"/>
    </row>
    <row r="5" spans="1:44" ht="15" customHeight="1" x14ac:dyDescent="0.5">
      <c r="B5" s="5"/>
      <c r="C5" s="5"/>
      <c r="D5" s="62" t="s">
        <v>26</v>
      </c>
      <c r="E5" s="62" t="s">
        <v>26</v>
      </c>
      <c r="F5" s="62" t="s">
        <v>26</v>
      </c>
      <c r="G5" s="62" t="s">
        <v>26</v>
      </c>
      <c r="H5" s="62" t="s">
        <v>26</v>
      </c>
      <c r="I5" s="62" t="s">
        <v>26</v>
      </c>
      <c r="J5" s="62" t="s">
        <v>26</v>
      </c>
      <c r="K5" s="62" t="s">
        <v>26</v>
      </c>
      <c r="L5" s="124"/>
      <c r="M5" s="62" t="s">
        <v>9</v>
      </c>
      <c r="N5" s="62" t="s">
        <v>12</v>
      </c>
      <c r="O5" s="62" t="s">
        <v>14</v>
      </c>
      <c r="P5" s="62" t="s">
        <v>17</v>
      </c>
      <c r="Q5" s="38" t="s">
        <v>9</v>
      </c>
      <c r="R5" s="397" t="s">
        <v>12</v>
      </c>
      <c r="S5" s="397" t="s">
        <v>14</v>
      </c>
      <c r="T5" s="62" t="s">
        <v>17</v>
      </c>
      <c r="U5" s="38" t="s">
        <v>9</v>
      </c>
      <c r="V5" s="397" t="s">
        <v>12</v>
      </c>
      <c r="W5" s="397" t="s">
        <v>14</v>
      </c>
      <c r="X5" s="386" t="s">
        <v>17</v>
      </c>
      <c r="Y5" s="38" t="s">
        <v>9</v>
      </c>
      <c r="Z5" s="62" t="s">
        <v>12</v>
      </c>
      <c r="AA5" s="62" t="s">
        <v>14</v>
      </c>
      <c r="AB5" s="47" t="s">
        <v>17</v>
      </c>
      <c r="AC5" s="38" t="s">
        <v>9</v>
      </c>
      <c r="AD5" s="38" t="s">
        <v>12</v>
      </c>
      <c r="AE5" s="38" t="s">
        <v>14</v>
      </c>
      <c r="AF5" s="47" t="s">
        <v>17</v>
      </c>
      <c r="AG5" s="48" t="s">
        <v>9</v>
      </c>
      <c r="AH5" s="38" t="s">
        <v>12</v>
      </c>
      <c r="AI5" s="38" t="s">
        <v>14</v>
      </c>
      <c r="AJ5" s="47" t="s">
        <v>17</v>
      </c>
      <c r="AK5" s="48" t="s">
        <v>9</v>
      </c>
      <c r="AL5" s="38" t="s">
        <v>12</v>
      </c>
      <c r="AM5" s="38" t="s">
        <v>14</v>
      </c>
      <c r="AN5" s="47" t="s">
        <v>17</v>
      </c>
      <c r="AO5" s="126" t="s">
        <v>9</v>
      </c>
      <c r="AP5" s="62" t="s">
        <v>12</v>
      </c>
      <c r="AQ5" s="62" t="s">
        <v>14</v>
      </c>
      <c r="AR5" s="125" t="s">
        <v>17</v>
      </c>
    </row>
    <row r="6" spans="1:44" ht="15" customHeight="1" thickBot="1" x14ac:dyDescent="0.55000000000000004">
      <c r="B6" s="63" t="s">
        <v>27</v>
      </c>
      <c r="C6" s="5"/>
      <c r="D6" s="63">
        <v>2025</v>
      </c>
      <c r="E6" s="63">
        <v>2024</v>
      </c>
      <c r="F6" s="63">
        <v>2023</v>
      </c>
      <c r="G6" s="63">
        <v>2022</v>
      </c>
      <c r="H6" s="63">
        <v>2021</v>
      </c>
      <c r="I6" s="63">
        <v>2020</v>
      </c>
      <c r="J6" s="64">
        <v>2019</v>
      </c>
      <c r="K6" s="64" t="s">
        <v>28</v>
      </c>
      <c r="L6" s="124"/>
      <c r="M6" s="63">
        <v>2025</v>
      </c>
      <c r="N6" s="63">
        <v>2025</v>
      </c>
      <c r="O6" s="63">
        <v>2025</v>
      </c>
      <c r="P6" s="64">
        <v>2025</v>
      </c>
      <c r="Q6" s="361">
        <v>2024</v>
      </c>
      <c r="R6" s="346">
        <v>2024</v>
      </c>
      <c r="S6" s="346">
        <v>2024</v>
      </c>
      <c r="T6" s="64">
        <v>2024</v>
      </c>
      <c r="U6" s="361">
        <v>2023</v>
      </c>
      <c r="V6" s="346">
        <v>2023</v>
      </c>
      <c r="W6" s="346">
        <v>2023</v>
      </c>
      <c r="X6" s="387">
        <v>2023</v>
      </c>
      <c r="Y6" s="361">
        <v>2022</v>
      </c>
      <c r="Z6" s="64">
        <v>2022</v>
      </c>
      <c r="AA6" s="64">
        <v>2022</v>
      </c>
      <c r="AB6" s="64">
        <v>2022</v>
      </c>
      <c r="AC6" s="361">
        <v>2021</v>
      </c>
      <c r="AD6" s="64">
        <v>2021</v>
      </c>
      <c r="AE6" s="64">
        <v>2021</v>
      </c>
      <c r="AF6" s="64">
        <v>2021</v>
      </c>
      <c r="AG6" s="361">
        <v>2020</v>
      </c>
      <c r="AH6" s="64">
        <v>2020</v>
      </c>
      <c r="AI6" s="64">
        <v>2020</v>
      </c>
      <c r="AJ6" s="64">
        <v>2020</v>
      </c>
      <c r="AK6" s="361">
        <v>2019</v>
      </c>
      <c r="AL6" s="64">
        <v>2019</v>
      </c>
      <c r="AM6" s="64">
        <v>2019</v>
      </c>
      <c r="AN6" s="64">
        <v>2019</v>
      </c>
      <c r="AO6" s="361" t="s">
        <v>28</v>
      </c>
      <c r="AP6" s="64" t="s">
        <v>28</v>
      </c>
      <c r="AQ6" s="64" t="s">
        <v>28</v>
      </c>
      <c r="AR6" s="360" t="s">
        <v>28</v>
      </c>
    </row>
    <row r="7" spans="1:44" ht="15" customHeight="1" x14ac:dyDescent="0.5">
      <c r="B7" s="70" t="s">
        <v>113</v>
      </c>
      <c r="C7" s="5"/>
      <c r="D7" s="220">
        <v>10642</v>
      </c>
      <c r="E7" s="79">
        <v>10648</v>
      </c>
      <c r="F7" s="79">
        <v>10652</v>
      </c>
      <c r="G7" s="79">
        <v>10662</v>
      </c>
      <c r="H7" s="79">
        <v>4528</v>
      </c>
      <c r="I7" s="79"/>
      <c r="J7" s="79"/>
      <c r="K7" s="79"/>
      <c r="L7" s="4"/>
      <c r="M7" s="220">
        <v>10642</v>
      </c>
      <c r="N7" s="79">
        <v>10645</v>
      </c>
      <c r="O7" s="79">
        <v>10647</v>
      </c>
      <c r="P7" s="79">
        <v>10649</v>
      </c>
      <c r="Q7" s="105">
        <v>10648</v>
      </c>
      <c r="R7" s="398">
        <v>10650</v>
      </c>
      <c r="S7" s="398">
        <v>10649</v>
      </c>
      <c r="T7" s="79">
        <v>10649</v>
      </c>
      <c r="U7" s="105">
        <v>10652</v>
      </c>
      <c r="V7" s="398">
        <v>10650</v>
      </c>
      <c r="W7" s="398">
        <v>10656</v>
      </c>
      <c r="X7" s="388">
        <v>10655</v>
      </c>
      <c r="Y7" s="105">
        <v>10662</v>
      </c>
      <c r="Z7" s="79">
        <v>10211</v>
      </c>
      <c r="AA7" s="79">
        <v>4526</v>
      </c>
      <c r="AB7" s="117">
        <v>4527</v>
      </c>
      <c r="AC7" s="79">
        <v>4528</v>
      </c>
      <c r="AD7" s="79">
        <v>3802</v>
      </c>
      <c r="AE7" s="79"/>
      <c r="AF7" s="117"/>
      <c r="AG7" s="105"/>
      <c r="AH7" s="79"/>
      <c r="AI7" s="79"/>
      <c r="AJ7" s="117"/>
      <c r="AK7" s="105"/>
      <c r="AL7" s="79"/>
      <c r="AM7" s="79"/>
      <c r="AN7" s="117"/>
      <c r="AO7" s="105"/>
      <c r="AP7" s="79"/>
      <c r="AQ7" s="79"/>
      <c r="AR7" s="117"/>
    </row>
    <row r="8" spans="1:44" ht="15" customHeight="1" x14ac:dyDescent="0.5">
      <c r="B8" s="73" t="s">
        <v>114</v>
      </c>
      <c r="C8" s="5"/>
      <c r="D8" s="217">
        <v>12380</v>
      </c>
      <c r="E8" s="77">
        <v>3164</v>
      </c>
      <c r="F8" s="77">
        <v>4430</v>
      </c>
      <c r="G8" s="77">
        <v>5695</v>
      </c>
      <c r="H8" s="77"/>
      <c r="I8" s="77"/>
      <c r="J8" s="77"/>
      <c r="K8" s="77"/>
      <c r="L8" s="4"/>
      <c r="M8" s="217">
        <v>12380</v>
      </c>
      <c r="N8" s="77">
        <v>2215</v>
      </c>
      <c r="O8" s="77">
        <v>2531</v>
      </c>
      <c r="P8" s="77">
        <v>4113</v>
      </c>
      <c r="Q8" s="115">
        <v>3164</v>
      </c>
      <c r="R8" s="403">
        <v>3481</v>
      </c>
      <c r="S8" s="403">
        <v>3797</v>
      </c>
      <c r="T8" s="77">
        <v>4113</v>
      </c>
      <c r="U8" s="115">
        <v>4430</v>
      </c>
      <c r="V8" s="403">
        <v>4746</v>
      </c>
      <c r="W8" s="403">
        <v>5062</v>
      </c>
      <c r="X8" s="390">
        <v>5379</v>
      </c>
      <c r="Y8" s="115">
        <v>5695</v>
      </c>
      <c r="Z8" s="77">
        <v>6012</v>
      </c>
      <c r="AA8" s="77"/>
      <c r="AB8" s="121"/>
      <c r="AC8" s="77"/>
      <c r="AD8" s="77"/>
      <c r="AE8" s="77"/>
      <c r="AF8" s="121"/>
      <c r="AG8" s="115"/>
      <c r="AH8" s="77"/>
      <c r="AI8" s="77"/>
      <c r="AJ8" s="121"/>
      <c r="AK8" s="115"/>
      <c r="AL8" s="77"/>
      <c r="AM8" s="77"/>
      <c r="AN8" s="121"/>
      <c r="AO8" s="115"/>
      <c r="AP8" s="77"/>
      <c r="AQ8" s="77"/>
      <c r="AR8" s="121"/>
    </row>
    <row r="9" spans="1:44" ht="15" customHeight="1" x14ac:dyDescent="0.5">
      <c r="B9" s="71" t="s">
        <v>46</v>
      </c>
      <c r="C9" s="5"/>
      <c r="D9" s="645">
        <v>238304</v>
      </c>
      <c r="E9" s="77">
        <v>187713</v>
      </c>
      <c r="F9" s="77">
        <v>177853</v>
      </c>
      <c r="G9" s="77">
        <v>155756</v>
      </c>
      <c r="H9" s="77">
        <v>157283</v>
      </c>
      <c r="I9" s="77">
        <v>130594</v>
      </c>
      <c r="J9" s="77">
        <v>134213</v>
      </c>
      <c r="K9" s="77">
        <v>85947</v>
      </c>
      <c r="L9" s="4"/>
      <c r="M9" s="645">
        <v>238304</v>
      </c>
      <c r="N9" s="108">
        <v>207953</v>
      </c>
      <c r="O9" s="108">
        <v>186972</v>
      </c>
      <c r="P9" s="108">
        <v>186497</v>
      </c>
      <c r="Q9" s="115">
        <v>187713</v>
      </c>
      <c r="R9" s="245">
        <v>187634</v>
      </c>
      <c r="S9" s="245">
        <v>181934</v>
      </c>
      <c r="T9" s="108">
        <v>186497</v>
      </c>
      <c r="U9" s="115">
        <v>177853</v>
      </c>
      <c r="V9" s="245">
        <v>157358</v>
      </c>
      <c r="W9" s="245">
        <v>159932</v>
      </c>
      <c r="X9" s="389">
        <v>156500</v>
      </c>
      <c r="Y9" s="115">
        <v>155756</v>
      </c>
      <c r="Z9" s="77">
        <v>154059</v>
      </c>
      <c r="AA9" s="77">
        <v>157034</v>
      </c>
      <c r="AB9" s="121">
        <v>158689</v>
      </c>
      <c r="AC9" s="108">
        <v>157283</v>
      </c>
      <c r="AD9" s="108">
        <v>146211</v>
      </c>
      <c r="AE9" s="108">
        <v>122738</v>
      </c>
      <c r="AF9" s="109">
        <v>128184</v>
      </c>
      <c r="AG9" s="107">
        <v>130594</v>
      </c>
      <c r="AH9" s="108">
        <v>129744</v>
      </c>
      <c r="AI9" s="108">
        <v>132854</v>
      </c>
      <c r="AJ9" s="109">
        <v>134215</v>
      </c>
      <c r="AK9" s="107">
        <v>134213</v>
      </c>
      <c r="AL9" s="110">
        <v>100738</v>
      </c>
      <c r="AM9" s="110">
        <v>45439</v>
      </c>
      <c r="AN9" s="111">
        <v>45502</v>
      </c>
      <c r="AO9" s="107">
        <v>85947</v>
      </c>
      <c r="AP9" s="108">
        <v>86078</v>
      </c>
      <c r="AQ9" s="108">
        <v>61773</v>
      </c>
      <c r="AR9" s="109">
        <v>49934</v>
      </c>
    </row>
    <row r="10" spans="1:44" ht="15" customHeight="1" x14ac:dyDescent="0.5">
      <c r="B10" s="71" t="s">
        <v>115</v>
      </c>
      <c r="C10" s="5"/>
      <c r="D10" s="645">
        <v>4072</v>
      </c>
      <c r="E10" s="77">
        <v>5735</v>
      </c>
      <c r="F10" s="77">
        <v>9251</v>
      </c>
      <c r="G10" s="77">
        <v>11834</v>
      </c>
      <c r="H10" s="77">
        <v>9875</v>
      </c>
      <c r="I10" s="77">
        <v>9396</v>
      </c>
      <c r="J10" s="77">
        <v>9091</v>
      </c>
      <c r="K10" s="77"/>
      <c r="L10" s="4"/>
      <c r="M10" s="645">
        <v>4072</v>
      </c>
      <c r="N10" s="108">
        <v>5751</v>
      </c>
      <c r="O10" s="108">
        <v>6655</v>
      </c>
      <c r="P10" s="108">
        <v>9471</v>
      </c>
      <c r="Q10" s="115">
        <v>5735</v>
      </c>
      <c r="R10" s="245">
        <v>8586</v>
      </c>
      <c r="S10" s="245">
        <v>8963</v>
      </c>
      <c r="T10" s="108">
        <v>9471</v>
      </c>
      <c r="U10" s="115">
        <v>9251</v>
      </c>
      <c r="V10" s="245">
        <v>9472</v>
      </c>
      <c r="W10" s="245">
        <v>9913</v>
      </c>
      <c r="X10" s="389">
        <v>10519</v>
      </c>
      <c r="Y10" s="115">
        <v>11834</v>
      </c>
      <c r="Z10" s="77">
        <v>12066</v>
      </c>
      <c r="AA10" s="77">
        <v>12845</v>
      </c>
      <c r="AB10" s="121">
        <v>10048</v>
      </c>
      <c r="AC10" s="108">
        <v>9875</v>
      </c>
      <c r="AD10" s="108">
        <v>9475</v>
      </c>
      <c r="AE10" s="108">
        <v>8670</v>
      </c>
      <c r="AF10" s="109">
        <v>9364</v>
      </c>
      <c r="AG10" s="107">
        <v>9396</v>
      </c>
      <c r="AH10" s="108">
        <v>8591</v>
      </c>
      <c r="AI10" s="108">
        <v>8918</v>
      </c>
      <c r="AJ10" s="109">
        <v>9246</v>
      </c>
      <c r="AK10" s="107">
        <v>9091</v>
      </c>
      <c r="AL10" s="110">
        <v>3704</v>
      </c>
      <c r="AM10" s="110">
        <v>929</v>
      </c>
      <c r="AN10" s="111">
        <v>1010</v>
      </c>
      <c r="AO10" s="107"/>
      <c r="AP10" s="108"/>
      <c r="AQ10" s="108"/>
      <c r="AR10" s="109"/>
    </row>
    <row r="11" spans="1:44" ht="15" customHeight="1" x14ac:dyDescent="0.5">
      <c r="B11" s="71" t="s">
        <v>116</v>
      </c>
      <c r="C11" s="5"/>
      <c r="D11" s="645">
        <v>139079</v>
      </c>
      <c r="E11" s="77">
        <v>141296</v>
      </c>
      <c r="F11" s="77">
        <v>85422</v>
      </c>
      <c r="G11" s="77">
        <v>15778</v>
      </c>
      <c r="H11" s="77">
        <v>13743</v>
      </c>
      <c r="I11" s="77">
        <v>10334</v>
      </c>
      <c r="J11" s="77">
        <v>11112</v>
      </c>
      <c r="K11" s="77">
        <v>11938</v>
      </c>
      <c r="L11" s="4"/>
      <c r="M11" s="645">
        <v>139079</v>
      </c>
      <c r="N11" s="108">
        <v>136621</v>
      </c>
      <c r="O11" s="108">
        <v>139824</v>
      </c>
      <c r="P11" s="108">
        <v>99299</v>
      </c>
      <c r="Q11" s="115">
        <v>141296</v>
      </c>
      <c r="R11" s="245">
        <v>109349</v>
      </c>
      <c r="S11" s="245">
        <v>108213</v>
      </c>
      <c r="T11" s="108">
        <v>99299</v>
      </c>
      <c r="U11" s="115">
        <v>85422</v>
      </c>
      <c r="V11" s="245">
        <v>75424</v>
      </c>
      <c r="W11" s="245">
        <v>15088</v>
      </c>
      <c r="X11" s="389">
        <v>16501</v>
      </c>
      <c r="Y11" s="115">
        <v>15778</v>
      </c>
      <c r="Z11" s="77">
        <v>26267</v>
      </c>
      <c r="AA11" s="77">
        <v>19447</v>
      </c>
      <c r="AB11" s="121">
        <v>18260</v>
      </c>
      <c r="AC11" s="108">
        <v>13743</v>
      </c>
      <c r="AD11" s="108">
        <v>13431</v>
      </c>
      <c r="AE11" s="108">
        <v>10560</v>
      </c>
      <c r="AF11" s="109">
        <v>10847</v>
      </c>
      <c r="AG11" s="107">
        <v>10334</v>
      </c>
      <c r="AH11" s="108">
        <v>9810</v>
      </c>
      <c r="AI11" s="108">
        <v>10107</v>
      </c>
      <c r="AJ11" s="109">
        <v>9593</v>
      </c>
      <c r="AK11" s="107">
        <v>11112</v>
      </c>
      <c r="AL11" s="110">
        <v>11177</v>
      </c>
      <c r="AM11" s="110">
        <v>12071</v>
      </c>
      <c r="AN11" s="111">
        <v>13345</v>
      </c>
      <c r="AO11" s="107">
        <v>11938</v>
      </c>
      <c r="AP11" s="108">
        <v>12575</v>
      </c>
      <c r="AQ11" s="108">
        <v>11734</v>
      </c>
      <c r="AR11" s="109">
        <v>12250</v>
      </c>
    </row>
    <row r="12" spans="1:44" ht="15" customHeight="1" x14ac:dyDescent="0.5">
      <c r="B12" s="71" t="s">
        <v>117</v>
      </c>
      <c r="C12" s="5"/>
      <c r="D12" s="645">
        <v>50679</v>
      </c>
      <c r="E12" s="77">
        <v>47187</v>
      </c>
      <c r="F12" s="77">
        <v>41707</v>
      </c>
      <c r="G12" s="77">
        <v>29352</v>
      </c>
      <c r="H12" s="77">
        <v>17083</v>
      </c>
      <c r="I12" s="77">
        <v>15239</v>
      </c>
      <c r="J12" s="77">
        <v>13693</v>
      </c>
      <c r="K12" s="77">
        <v>8643</v>
      </c>
      <c r="L12" s="4"/>
      <c r="M12" s="645">
        <v>50679</v>
      </c>
      <c r="N12" s="108">
        <v>48022</v>
      </c>
      <c r="O12" s="108">
        <v>47423</v>
      </c>
      <c r="P12" s="108">
        <v>43870</v>
      </c>
      <c r="Q12" s="115">
        <v>47187</v>
      </c>
      <c r="R12" s="245">
        <v>43513</v>
      </c>
      <c r="S12" s="245">
        <v>42745</v>
      </c>
      <c r="T12" s="108">
        <v>43870</v>
      </c>
      <c r="U12" s="115">
        <v>41707</v>
      </c>
      <c r="V12" s="245">
        <v>29484</v>
      </c>
      <c r="W12" s="245">
        <v>29511</v>
      </c>
      <c r="X12" s="389">
        <v>29981</v>
      </c>
      <c r="Y12" s="115">
        <v>29352</v>
      </c>
      <c r="Z12" s="77">
        <v>19621</v>
      </c>
      <c r="AA12" s="77">
        <v>17672</v>
      </c>
      <c r="AB12" s="121">
        <v>17731</v>
      </c>
      <c r="AC12" s="108">
        <v>17083</v>
      </c>
      <c r="AD12" s="108">
        <v>16160</v>
      </c>
      <c r="AE12" s="108">
        <v>15797</v>
      </c>
      <c r="AF12" s="109">
        <v>15610</v>
      </c>
      <c r="AG12" s="107">
        <v>15239</v>
      </c>
      <c r="AH12" s="108">
        <v>14576</v>
      </c>
      <c r="AI12" s="108">
        <v>14755</v>
      </c>
      <c r="AJ12" s="109">
        <v>14613</v>
      </c>
      <c r="AK12" s="107">
        <v>13693</v>
      </c>
      <c r="AL12" s="110">
        <v>13011</v>
      </c>
      <c r="AM12" s="110">
        <v>13155</v>
      </c>
      <c r="AN12" s="111">
        <v>8324</v>
      </c>
      <c r="AO12" s="107">
        <v>8643</v>
      </c>
      <c r="AP12" s="108">
        <v>11882</v>
      </c>
      <c r="AQ12" s="108">
        <v>12694</v>
      </c>
      <c r="AR12" s="109">
        <v>11224</v>
      </c>
    </row>
    <row r="13" spans="1:44" ht="15" customHeight="1" x14ac:dyDescent="0.5">
      <c r="B13" s="71" t="s">
        <v>118</v>
      </c>
      <c r="C13" s="5"/>
      <c r="D13" s="645">
        <v>11514</v>
      </c>
      <c r="E13" s="77">
        <v>11773</v>
      </c>
      <c r="F13" s="77">
        <v>10334</v>
      </c>
      <c r="G13" s="77">
        <v>13447</v>
      </c>
      <c r="H13" s="77">
        <v>8468</v>
      </c>
      <c r="I13" s="77">
        <v>7497</v>
      </c>
      <c r="J13" s="77">
        <v>4394</v>
      </c>
      <c r="K13" s="77">
        <v>6764</v>
      </c>
      <c r="L13" s="4"/>
      <c r="M13" s="645">
        <v>11514</v>
      </c>
      <c r="N13" s="108">
        <v>11414</v>
      </c>
      <c r="O13" s="108">
        <v>11417</v>
      </c>
      <c r="P13" s="108">
        <v>10425</v>
      </c>
      <c r="Q13" s="115">
        <v>11773</v>
      </c>
      <c r="R13" s="245">
        <v>10184</v>
      </c>
      <c r="S13" s="245">
        <v>10384</v>
      </c>
      <c r="T13" s="108">
        <v>10425</v>
      </c>
      <c r="U13" s="115">
        <v>10334</v>
      </c>
      <c r="V13" s="245">
        <v>10331</v>
      </c>
      <c r="W13" s="245">
        <v>10400</v>
      </c>
      <c r="X13" s="389">
        <v>14247</v>
      </c>
      <c r="Y13" s="115">
        <v>13447</v>
      </c>
      <c r="Z13" s="77">
        <v>13452</v>
      </c>
      <c r="AA13" s="77">
        <v>13453</v>
      </c>
      <c r="AB13" s="121">
        <v>13187</v>
      </c>
      <c r="AC13" s="108">
        <v>8468</v>
      </c>
      <c r="AD13" s="108">
        <v>8466</v>
      </c>
      <c r="AE13" s="108">
        <v>8558</v>
      </c>
      <c r="AF13" s="109">
        <v>7540</v>
      </c>
      <c r="AG13" s="107">
        <v>7497</v>
      </c>
      <c r="AH13" s="108">
        <v>5154</v>
      </c>
      <c r="AI13" s="108">
        <v>4416</v>
      </c>
      <c r="AJ13" s="109">
        <v>4359</v>
      </c>
      <c r="AK13" s="107">
        <v>4394</v>
      </c>
      <c r="AL13" s="110">
        <v>4452</v>
      </c>
      <c r="AM13" s="110">
        <v>4379</v>
      </c>
      <c r="AN13" s="111">
        <v>6733</v>
      </c>
      <c r="AO13" s="107">
        <v>6764</v>
      </c>
      <c r="AP13" s="108">
        <v>4225</v>
      </c>
      <c r="AQ13" s="108">
        <v>4689</v>
      </c>
      <c r="AR13" s="109">
        <v>4997</v>
      </c>
    </row>
    <row r="14" spans="1:44" ht="15" customHeight="1" x14ac:dyDescent="0.5">
      <c r="B14" s="71" t="s">
        <v>119</v>
      </c>
      <c r="C14" s="5"/>
      <c r="D14" s="645">
        <v>139847</v>
      </c>
      <c r="E14" s="77">
        <v>90767</v>
      </c>
      <c r="F14" s="77">
        <v>42727</v>
      </c>
      <c r="G14" s="77">
        <v>37367</v>
      </c>
      <c r="H14" s="77">
        <v>51913</v>
      </c>
      <c r="I14" s="77">
        <v>41051</v>
      </c>
      <c r="J14" s="680">
        <v>35620</v>
      </c>
      <c r="K14" s="680">
        <v>33179</v>
      </c>
      <c r="L14" s="4"/>
      <c r="M14" s="645">
        <v>139847</v>
      </c>
      <c r="N14" s="108">
        <v>108240</v>
      </c>
      <c r="O14" s="108">
        <v>130575</v>
      </c>
      <c r="P14" s="108">
        <v>43257</v>
      </c>
      <c r="Q14" s="115">
        <v>90767</v>
      </c>
      <c r="R14" s="245">
        <v>60027</v>
      </c>
      <c r="S14" s="245">
        <v>48972</v>
      </c>
      <c r="T14" s="108">
        <v>43257</v>
      </c>
      <c r="U14" s="115">
        <v>42727</v>
      </c>
      <c r="V14" s="245">
        <v>42157</v>
      </c>
      <c r="W14" s="245">
        <v>37899</v>
      </c>
      <c r="X14" s="389">
        <v>37899</v>
      </c>
      <c r="Y14" s="115">
        <v>37367</v>
      </c>
      <c r="Z14" s="77">
        <v>40141</v>
      </c>
      <c r="AA14" s="77">
        <v>39149</v>
      </c>
      <c r="AB14" s="121">
        <v>38086</v>
      </c>
      <c r="AC14" s="108">
        <v>51913</v>
      </c>
      <c r="AD14" s="684">
        <v>56888</v>
      </c>
      <c r="AE14" s="684">
        <v>57953</v>
      </c>
      <c r="AF14" s="687">
        <v>46149</v>
      </c>
      <c r="AG14" s="107">
        <v>41051</v>
      </c>
      <c r="AH14" s="684">
        <v>35176</v>
      </c>
      <c r="AI14" s="684">
        <v>36043</v>
      </c>
      <c r="AJ14" s="687">
        <v>32662</v>
      </c>
      <c r="AK14" s="688">
        <v>35620</v>
      </c>
      <c r="AL14" s="684">
        <v>33395</v>
      </c>
      <c r="AM14" s="684">
        <v>35546</v>
      </c>
      <c r="AN14" s="687">
        <v>32990</v>
      </c>
      <c r="AO14" s="688">
        <v>33179</v>
      </c>
      <c r="AP14" s="684">
        <v>44121</v>
      </c>
      <c r="AQ14" s="684">
        <v>39818</v>
      </c>
      <c r="AR14" s="687">
        <v>15540</v>
      </c>
    </row>
    <row r="15" spans="1:44" ht="15" customHeight="1" x14ac:dyDescent="0.5">
      <c r="B15" s="71" t="s">
        <v>120</v>
      </c>
      <c r="C15" s="5"/>
      <c r="D15" s="217">
        <v>6166</v>
      </c>
      <c r="E15" s="77">
        <v>1546</v>
      </c>
      <c r="F15" s="77">
        <v>1597</v>
      </c>
      <c r="G15" s="77">
        <v>2138</v>
      </c>
      <c r="H15" s="77">
        <v>4939</v>
      </c>
      <c r="I15" s="77">
        <v>4295</v>
      </c>
      <c r="J15" s="681"/>
      <c r="K15" s="681"/>
      <c r="L15" s="4"/>
      <c r="M15" s="217">
        <v>6166</v>
      </c>
      <c r="N15" s="77">
        <v>4313</v>
      </c>
      <c r="O15" s="77">
        <v>1462</v>
      </c>
      <c r="P15" s="77">
        <v>1446</v>
      </c>
      <c r="Q15" s="115">
        <v>1546</v>
      </c>
      <c r="R15" s="403">
        <v>1219</v>
      </c>
      <c r="S15" s="403">
        <v>1298</v>
      </c>
      <c r="T15" s="77">
        <v>1446</v>
      </c>
      <c r="U15" s="115">
        <v>1597</v>
      </c>
      <c r="V15" s="403">
        <v>2968</v>
      </c>
      <c r="W15" s="403">
        <v>5070</v>
      </c>
      <c r="X15" s="390">
        <v>2112</v>
      </c>
      <c r="Y15" s="115">
        <v>2138</v>
      </c>
      <c r="Z15" s="77">
        <v>3652</v>
      </c>
      <c r="AA15" s="77">
        <v>3314</v>
      </c>
      <c r="AB15" s="121">
        <v>3254</v>
      </c>
      <c r="AC15" s="77">
        <v>4939</v>
      </c>
      <c r="AD15" s="681"/>
      <c r="AE15" s="681"/>
      <c r="AF15" s="683"/>
      <c r="AG15" s="115">
        <v>4295</v>
      </c>
      <c r="AH15" s="681"/>
      <c r="AI15" s="681"/>
      <c r="AJ15" s="683"/>
      <c r="AK15" s="689"/>
      <c r="AL15" s="681"/>
      <c r="AM15" s="681"/>
      <c r="AN15" s="683"/>
      <c r="AO15" s="689"/>
      <c r="AP15" s="681"/>
      <c r="AQ15" s="681"/>
      <c r="AR15" s="683"/>
    </row>
    <row r="16" spans="1:44" x14ac:dyDescent="0.5">
      <c r="B16" s="71" t="s">
        <v>121</v>
      </c>
      <c r="C16" s="5"/>
      <c r="D16" s="645">
        <v>68008</v>
      </c>
      <c r="E16" s="77">
        <v>2244</v>
      </c>
      <c r="F16" s="77">
        <v>2542</v>
      </c>
      <c r="G16" s="77">
        <v>4699</v>
      </c>
      <c r="H16" s="77">
        <v>2966</v>
      </c>
      <c r="I16" s="684">
        <v>2907</v>
      </c>
      <c r="J16" s="684">
        <v>4241</v>
      </c>
      <c r="K16" s="684">
        <v>4131</v>
      </c>
      <c r="L16" s="4"/>
      <c r="M16" s="645">
        <v>68008</v>
      </c>
      <c r="N16" s="108">
        <v>1064</v>
      </c>
      <c r="O16" s="108">
        <v>3066</v>
      </c>
      <c r="P16" s="108">
        <v>2504</v>
      </c>
      <c r="Q16" s="115">
        <v>2244</v>
      </c>
      <c r="R16" s="245">
        <v>2282</v>
      </c>
      <c r="S16" s="245">
        <v>2466</v>
      </c>
      <c r="T16" s="108">
        <v>2504</v>
      </c>
      <c r="U16" s="115">
        <v>5842</v>
      </c>
      <c r="V16" s="245">
        <v>2577</v>
      </c>
      <c r="W16" s="245">
        <v>2613</v>
      </c>
      <c r="X16" s="389">
        <v>4663</v>
      </c>
      <c r="Y16" s="115">
        <v>4699</v>
      </c>
      <c r="Z16" s="684">
        <v>33661</v>
      </c>
      <c r="AA16" s="684">
        <v>26878</v>
      </c>
      <c r="AB16" s="687">
        <v>19389</v>
      </c>
      <c r="AC16" s="108">
        <v>2966</v>
      </c>
      <c r="AD16" s="684">
        <v>6037</v>
      </c>
      <c r="AE16" s="684">
        <v>3169</v>
      </c>
      <c r="AF16" s="687">
        <v>2785</v>
      </c>
      <c r="AG16" s="684">
        <v>2907</v>
      </c>
      <c r="AH16" s="684">
        <v>3587</v>
      </c>
      <c r="AI16" s="684">
        <v>3700</v>
      </c>
      <c r="AJ16" s="687">
        <v>4221</v>
      </c>
      <c r="AK16" s="684">
        <v>4241</v>
      </c>
      <c r="AL16" s="684">
        <v>3984</v>
      </c>
      <c r="AM16" s="684">
        <v>2033</v>
      </c>
      <c r="AN16" s="687">
        <v>3870</v>
      </c>
      <c r="AO16" s="684">
        <v>4131</v>
      </c>
      <c r="AP16" s="684">
        <v>4843</v>
      </c>
      <c r="AQ16" s="684">
        <v>4805</v>
      </c>
      <c r="AR16" s="687">
        <v>4981</v>
      </c>
    </row>
    <row r="17" spans="2:44" x14ac:dyDescent="0.5">
      <c r="B17" s="71" t="s">
        <v>122</v>
      </c>
      <c r="C17" s="5"/>
      <c r="D17" s="645">
        <v>20562</v>
      </c>
      <c r="E17" s="77">
        <v>4773</v>
      </c>
      <c r="F17" s="77">
        <v>5842</v>
      </c>
      <c r="G17" s="77">
        <v>6904</v>
      </c>
      <c r="H17" s="77">
        <v>7765</v>
      </c>
      <c r="I17" s="681"/>
      <c r="J17" s="681"/>
      <c r="K17" s="681"/>
      <c r="L17" s="4"/>
      <c r="M17" s="645">
        <v>20562</v>
      </c>
      <c r="N17" s="108">
        <v>4390</v>
      </c>
      <c r="O17" s="108">
        <v>4845</v>
      </c>
      <c r="P17" s="77">
        <v>6474</v>
      </c>
      <c r="Q17" s="115">
        <v>4773</v>
      </c>
      <c r="R17" s="403">
        <v>4697</v>
      </c>
      <c r="S17" s="403">
        <v>4245</v>
      </c>
      <c r="T17" s="77">
        <v>6474</v>
      </c>
      <c r="U17" s="115">
        <v>2542</v>
      </c>
      <c r="V17" s="403">
        <v>1701</v>
      </c>
      <c r="W17" s="403"/>
      <c r="X17" s="390">
        <v>3424</v>
      </c>
      <c r="Y17" s="115">
        <v>6904</v>
      </c>
      <c r="Z17" s="681"/>
      <c r="AA17" s="681"/>
      <c r="AB17" s="683"/>
      <c r="AC17" s="77">
        <v>7765</v>
      </c>
      <c r="AD17" s="681"/>
      <c r="AE17" s="681"/>
      <c r="AF17" s="683"/>
      <c r="AG17" s="681"/>
      <c r="AH17" s="681"/>
      <c r="AI17" s="681"/>
      <c r="AJ17" s="683"/>
      <c r="AK17" s="681"/>
      <c r="AL17" s="681"/>
      <c r="AM17" s="681"/>
      <c r="AN17" s="683"/>
      <c r="AO17" s="681"/>
      <c r="AP17" s="681"/>
      <c r="AQ17" s="681"/>
      <c r="AR17" s="683"/>
    </row>
    <row r="18" spans="2:44" x14ac:dyDescent="0.5">
      <c r="B18" s="71" t="s">
        <v>123</v>
      </c>
      <c r="C18" s="5"/>
      <c r="D18" s="645">
        <v>46919</v>
      </c>
      <c r="E18" s="77">
        <v>8793</v>
      </c>
      <c r="F18" s="77">
        <v>8833</v>
      </c>
      <c r="G18" s="77">
        <v>4515</v>
      </c>
      <c r="H18" s="77">
        <v>2975</v>
      </c>
      <c r="I18" s="77">
        <v>12340</v>
      </c>
      <c r="J18" s="77">
        <v>15133</v>
      </c>
      <c r="K18" s="77">
        <v>3101</v>
      </c>
      <c r="L18" s="4"/>
      <c r="M18" s="645">
        <v>46919</v>
      </c>
      <c r="N18" s="108">
        <v>25461</v>
      </c>
      <c r="O18" s="108">
        <v>15622</v>
      </c>
      <c r="P18" s="108">
        <v>5135</v>
      </c>
      <c r="Q18" s="115">
        <v>8793</v>
      </c>
      <c r="R18" s="245">
        <v>5168</v>
      </c>
      <c r="S18" s="245">
        <v>4695</v>
      </c>
      <c r="T18" s="108">
        <v>5135</v>
      </c>
      <c r="U18" s="115">
        <v>8833</v>
      </c>
      <c r="V18" s="245">
        <v>5081</v>
      </c>
      <c r="W18" s="245">
        <v>4930</v>
      </c>
      <c r="X18" s="389">
        <v>4771</v>
      </c>
      <c r="Y18" s="115">
        <v>4515</v>
      </c>
      <c r="Z18" s="77">
        <v>2811</v>
      </c>
      <c r="AA18" s="77">
        <v>3259</v>
      </c>
      <c r="AB18" s="121">
        <v>6515</v>
      </c>
      <c r="AC18" s="108">
        <v>2975</v>
      </c>
      <c r="AD18" s="108">
        <v>9011</v>
      </c>
      <c r="AE18" s="108">
        <v>12127</v>
      </c>
      <c r="AF18" s="109">
        <v>15260</v>
      </c>
      <c r="AG18" s="107">
        <v>12340</v>
      </c>
      <c r="AH18" s="108">
        <v>17412</v>
      </c>
      <c r="AI18" s="108">
        <v>17519</v>
      </c>
      <c r="AJ18" s="109">
        <v>18349</v>
      </c>
      <c r="AK18" s="107">
        <v>15133</v>
      </c>
      <c r="AL18" s="110">
        <v>4146</v>
      </c>
      <c r="AM18" s="110">
        <v>2408</v>
      </c>
      <c r="AN18" s="111">
        <v>2545</v>
      </c>
      <c r="AO18" s="107">
        <v>3101</v>
      </c>
      <c r="AP18" s="108">
        <v>10762</v>
      </c>
      <c r="AQ18" s="108">
        <v>9292</v>
      </c>
      <c r="AR18" s="109">
        <v>8727</v>
      </c>
    </row>
    <row r="19" spans="2:44" ht="15" customHeight="1" x14ac:dyDescent="0.5">
      <c r="B19" s="71" t="s">
        <v>124</v>
      </c>
      <c r="C19" s="5"/>
      <c r="D19" s="645">
        <v>36992</v>
      </c>
      <c r="E19" s="77">
        <v>42396</v>
      </c>
      <c r="F19" s="77">
        <v>33178</v>
      </c>
      <c r="G19" s="77">
        <v>13650</v>
      </c>
      <c r="H19" s="77">
        <v>6294</v>
      </c>
      <c r="I19" s="77">
        <v>4798</v>
      </c>
      <c r="J19" s="77">
        <v>2292</v>
      </c>
      <c r="K19" s="77">
        <v>1584</v>
      </c>
      <c r="L19" s="4"/>
      <c r="M19" s="645">
        <v>36992</v>
      </c>
      <c r="N19" s="108">
        <v>58289</v>
      </c>
      <c r="O19" s="108">
        <v>50165</v>
      </c>
      <c r="P19" s="108">
        <v>34212</v>
      </c>
      <c r="Q19" s="115">
        <v>42396</v>
      </c>
      <c r="R19" s="245">
        <v>51310</v>
      </c>
      <c r="S19" s="245">
        <v>45567</v>
      </c>
      <c r="T19" s="108">
        <v>34212</v>
      </c>
      <c r="U19" s="115">
        <v>33178</v>
      </c>
      <c r="V19" s="245">
        <v>24304</v>
      </c>
      <c r="W19" s="245">
        <v>17663</v>
      </c>
      <c r="X19" s="389">
        <v>18092</v>
      </c>
      <c r="Y19" s="115">
        <v>13650</v>
      </c>
      <c r="Z19" s="77">
        <v>15766</v>
      </c>
      <c r="AA19" s="77">
        <v>10288</v>
      </c>
      <c r="AB19" s="121">
        <v>9547</v>
      </c>
      <c r="AC19" s="108">
        <v>6294</v>
      </c>
      <c r="AD19" s="108">
        <v>7153</v>
      </c>
      <c r="AE19" s="108">
        <v>6237</v>
      </c>
      <c r="AF19" s="109">
        <v>3451</v>
      </c>
      <c r="AG19" s="107">
        <v>4798</v>
      </c>
      <c r="AH19" s="108">
        <v>1988</v>
      </c>
      <c r="AI19" s="108">
        <v>2499</v>
      </c>
      <c r="AJ19" s="109">
        <v>2284</v>
      </c>
      <c r="AK19" s="107">
        <v>2292</v>
      </c>
      <c r="AL19" s="110">
        <v>70</v>
      </c>
      <c r="AM19" s="110">
        <v>1111</v>
      </c>
      <c r="AN19" s="111">
        <v>457</v>
      </c>
      <c r="AO19" s="107">
        <v>1584</v>
      </c>
      <c r="AP19" s="108">
        <v>3096</v>
      </c>
      <c r="AQ19" s="108">
        <v>3025</v>
      </c>
      <c r="AR19" s="109">
        <v>3085</v>
      </c>
    </row>
    <row r="20" spans="2:44" ht="15" customHeight="1" thickBot="1" x14ac:dyDescent="0.55000000000000004">
      <c r="B20" s="5" t="s">
        <v>125</v>
      </c>
      <c r="C20" s="5"/>
      <c r="D20" s="211"/>
      <c r="E20" s="67"/>
      <c r="F20" s="67"/>
      <c r="G20" s="67"/>
      <c r="H20" s="67"/>
      <c r="I20" s="67"/>
      <c r="J20" s="67">
        <v>3923</v>
      </c>
      <c r="K20" s="67">
        <v>9937</v>
      </c>
      <c r="L20" s="4"/>
      <c r="M20" s="211"/>
      <c r="N20" s="67"/>
      <c r="O20" s="67"/>
      <c r="P20" s="67"/>
      <c r="Q20" s="96"/>
      <c r="R20" s="401"/>
      <c r="S20" s="401"/>
      <c r="T20" s="67"/>
      <c r="U20" s="96"/>
      <c r="V20" s="401"/>
      <c r="W20" s="401"/>
      <c r="X20" s="391"/>
      <c r="Y20" s="96"/>
      <c r="Z20" s="67"/>
      <c r="AA20" s="67"/>
      <c r="AB20" s="100"/>
      <c r="AC20" s="67"/>
      <c r="AD20" s="67"/>
      <c r="AE20" s="67"/>
      <c r="AF20" s="100"/>
      <c r="AG20" s="96"/>
      <c r="AH20" s="67"/>
      <c r="AI20" s="67">
        <v>3923</v>
      </c>
      <c r="AJ20" s="100">
        <v>3923</v>
      </c>
      <c r="AK20" s="96">
        <v>3923</v>
      </c>
      <c r="AL20" s="91">
        <v>3923</v>
      </c>
      <c r="AM20" s="91">
        <v>3923</v>
      </c>
      <c r="AN20" s="104">
        <v>3923</v>
      </c>
      <c r="AO20" s="96">
        <v>9937</v>
      </c>
      <c r="AP20" s="67"/>
      <c r="AQ20" s="67"/>
      <c r="AR20" s="100"/>
    </row>
    <row r="21" spans="2:44" ht="15" customHeight="1" thickBot="1" x14ac:dyDescent="0.55000000000000004">
      <c r="B21" s="66" t="s">
        <v>126</v>
      </c>
      <c r="C21" s="5"/>
      <c r="D21" s="219">
        <v>785164</v>
      </c>
      <c r="E21" s="89">
        <v>558035</v>
      </c>
      <c r="F21" s="89">
        <v>434368</v>
      </c>
      <c r="G21" s="89">
        <v>311797</v>
      </c>
      <c r="H21" s="89">
        <v>287832</v>
      </c>
      <c r="I21" s="89">
        <v>238451</v>
      </c>
      <c r="J21" s="89">
        <v>233712</v>
      </c>
      <c r="K21" s="89">
        <v>165224</v>
      </c>
      <c r="L21" s="4"/>
      <c r="M21" s="219">
        <v>785164</v>
      </c>
      <c r="N21" s="90">
        <v>624378</v>
      </c>
      <c r="O21" s="90">
        <v>611204</v>
      </c>
      <c r="P21" s="90">
        <v>457352</v>
      </c>
      <c r="Q21" s="101">
        <v>558035</v>
      </c>
      <c r="R21" s="404">
        <v>498100</v>
      </c>
      <c r="S21" s="404">
        <v>473928</v>
      </c>
      <c r="T21" s="90">
        <v>457352</v>
      </c>
      <c r="U21" s="101">
        <v>434368</v>
      </c>
      <c r="V21" s="404">
        <v>376253</v>
      </c>
      <c r="W21" s="404">
        <v>308737</v>
      </c>
      <c r="X21" s="392">
        <v>314743</v>
      </c>
      <c r="Y21" s="101">
        <v>311797</v>
      </c>
      <c r="Z21" s="89">
        <v>337719</v>
      </c>
      <c r="AA21" s="89">
        <v>307865</v>
      </c>
      <c r="AB21" s="102">
        <v>299233</v>
      </c>
      <c r="AC21" s="90">
        <v>287832</v>
      </c>
      <c r="AD21" s="90">
        <v>276634</v>
      </c>
      <c r="AE21" s="90">
        <v>245809</v>
      </c>
      <c r="AF21" s="99">
        <v>239190</v>
      </c>
      <c r="AG21" s="98">
        <v>238451</v>
      </c>
      <c r="AH21" s="90">
        <v>226038</v>
      </c>
      <c r="AI21" s="90">
        <v>234734</v>
      </c>
      <c r="AJ21" s="99">
        <v>233465</v>
      </c>
      <c r="AK21" s="98">
        <v>233712</v>
      </c>
      <c r="AL21" s="90">
        <v>178600</v>
      </c>
      <c r="AM21" s="90">
        <v>120994</v>
      </c>
      <c r="AN21" s="99">
        <v>118699</v>
      </c>
      <c r="AO21" s="98">
        <v>165224</v>
      </c>
      <c r="AP21" s="90">
        <v>177582</v>
      </c>
      <c r="AQ21" s="90">
        <v>147830</v>
      </c>
      <c r="AR21" s="99">
        <v>110738</v>
      </c>
    </row>
    <row r="22" spans="2:44" x14ac:dyDescent="0.5">
      <c r="B22" s="70" t="s">
        <v>47</v>
      </c>
      <c r="C22" s="5"/>
      <c r="D22" s="220">
        <v>1777400</v>
      </c>
      <c r="E22" s="79">
        <v>1702462</v>
      </c>
      <c r="F22" s="79">
        <v>1320526</v>
      </c>
      <c r="G22" s="79">
        <v>1051000</v>
      </c>
      <c r="H22" s="79">
        <v>524830</v>
      </c>
      <c r="I22" s="79">
        <v>325211</v>
      </c>
      <c r="J22" s="79">
        <v>227131</v>
      </c>
      <c r="K22" s="79">
        <v>202193</v>
      </c>
      <c r="L22" s="4"/>
      <c r="M22" s="220">
        <v>1777400</v>
      </c>
      <c r="N22" s="79">
        <v>1725724</v>
      </c>
      <c r="O22" s="79">
        <v>1675834</v>
      </c>
      <c r="P22" s="79">
        <v>1357456</v>
      </c>
      <c r="Q22" s="105">
        <v>1702462</v>
      </c>
      <c r="R22" s="398">
        <v>1690130</v>
      </c>
      <c r="S22" s="398">
        <v>1464106</v>
      </c>
      <c r="T22" s="79">
        <v>1357456</v>
      </c>
      <c r="U22" s="105">
        <v>1320526</v>
      </c>
      <c r="V22" s="398">
        <v>1295927</v>
      </c>
      <c r="W22" s="398">
        <v>1396318</v>
      </c>
      <c r="X22" s="388">
        <v>1174291</v>
      </c>
      <c r="Y22" s="105">
        <v>1051000</v>
      </c>
      <c r="Z22" s="79">
        <v>910831</v>
      </c>
      <c r="AA22" s="79">
        <v>735566</v>
      </c>
      <c r="AB22" s="117">
        <v>549860</v>
      </c>
      <c r="AC22" s="79">
        <v>524830</v>
      </c>
      <c r="AD22" s="79">
        <v>570579</v>
      </c>
      <c r="AE22" s="79">
        <v>493775</v>
      </c>
      <c r="AF22" s="117">
        <v>410316</v>
      </c>
      <c r="AG22" s="105">
        <v>325211</v>
      </c>
      <c r="AH22" s="79">
        <v>292473</v>
      </c>
      <c r="AI22" s="79">
        <v>263726</v>
      </c>
      <c r="AJ22" s="117">
        <v>249202</v>
      </c>
      <c r="AK22" s="105">
        <v>227131</v>
      </c>
      <c r="AL22" s="118">
        <v>217568</v>
      </c>
      <c r="AM22" s="118">
        <v>170673</v>
      </c>
      <c r="AN22" s="119">
        <v>152684</v>
      </c>
      <c r="AO22" s="105">
        <v>202193</v>
      </c>
      <c r="AP22" s="79">
        <v>198462</v>
      </c>
      <c r="AQ22" s="79">
        <v>200684</v>
      </c>
      <c r="AR22" s="117">
        <v>200311</v>
      </c>
    </row>
    <row r="23" spans="2:44" x14ac:dyDescent="0.5">
      <c r="B23" s="73" t="s">
        <v>122</v>
      </c>
      <c r="C23" s="5"/>
      <c r="D23" s="645">
        <v>535</v>
      </c>
      <c r="E23" s="77">
        <v>1182</v>
      </c>
      <c r="F23" s="77">
        <v>262</v>
      </c>
      <c r="G23" s="77">
        <v>8905</v>
      </c>
      <c r="H23" s="77">
        <v>343</v>
      </c>
      <c r="I23" s="684">
        <v>27298</v>
      </c>
      <c r="J23" s="684">
        <v>16920</v>
      </c>
      <c r="K23" s="684">
        <v>9317</v>
      </c>
      <c r="L23" s="4"/>
      <c r="M23" s="645">
        <v>535</v>
      </c>
      <c r="N23" s="108">
        <v>554</v>
      </c>
      <c r="O23" s="108">
        <v>988</v>
      </c>
      <c r="P23" s="108">
        <v>487</v>
      </c>
      <c r="Q23" s="115">
        <v>1182</v>
      </c>
      <c r="R23" s="245"/>
      <c r="S23" s="245">
        <v>3045</v>
      </c>
      <c r="T23" s="108">
        <v>487</v>
      </c>
      <c r="U23" s="115">
        <v>262</v>
      </c>
      <c r="V23" s="245">
        <v>639</v>
      </c>
      <c r="W23" s="245">
        <v>1479</v>
      </c>
      <c r="X23" s="389">
        <v>2474</v>
      </c>
      <c r="Y23" s="115">
        <v>8905</v>
      </c>
      <c r="Z23" s="684">
        <v>62042</v>
      </c>
      <c r="AA23" s="684">
        <v>56081</v>
      </c>
      <c r="AB23" s="687">
        <v>51852</v>
      </c>
      <c r="AC23" s="108">
        <v>343</v>
      </c>
      <c r="AD23" s="684">
        <v>24531</v>
      </c>
      <c r="AE23" s="684">
        <v>24729</v>
      </c>
      <c r="AF23" s="687">
        <v>25821</v>
      </c>
      <c r="AG23" s="684">
        <v>27298</v>
      </c>
      <c r="AH23" s="684">
        <v>18300</v>
      </c>
      <c r="AI23" s="684">
        <v>16554</v>
      </c>
      <c r="AJ23" s="687">
        <v>17589</v>
      </c>
      <c r="AK23" s="684">
        <v>16920</v>
      </c>
      <c r="AL23" s="684">
        <v>7804</v>
      </c>
      <c r="AM23" s="684">
        <v>6970</v>
      </c>
      <c r="AN23" s="687">
        <v>13242</v>
      </c>
      <c r="AO23" s="684">
        <v>9317</v>
      </c>
      <c r="AP23" s="684">
        <v>11019</v>
      </c>
      <c r="AQ23" s="684">
        <v>19104</v>
      </c>
      <c r="AR23" s="687">
        <v>10859</v>
      </c>
    </row>
    <row r="24" spans="2:44" x14ac:dyDescent="0.5">
      <c r="B24" s="71" t="s">
        <v>121</v>
      </c>
      <c r="C24" s="5"/>
      <c r="D24" s="217">
        <v>65260</v>
      </c>
      <c r="E24" s="77">
        <v>129087</v>
      </c>
      <c r="F24" s="77">
        <v>112753</v>
      </c>
      <c r="G24" s="77">
        <v>79308</v>
      </c>
      <c r="H24" s="77">
        <v>55806</v>
      </c>
      <c r="I24" s="681"/>
      <c r="J24" s="681"/>
      <c r="K24" s="681"/>
      <c r="L24" s="4"/>
      <c r="M24" s="217">
        <v>65260</v>
      </c>
      <c r="N24" s="77">
        <v>152810</v>
      </c>
      <c r="O24" s="77">
        <v>137802</v>
      </c>
      <c r="P24" s="77">
        <v>97616</v>
      </c>
      <c r="Q24" s="115">
        <v>129087</v>
      </c>
      <c r="R24" s="403">
        <v>81294</v>
      </c>
      <c r="S24" s="403">
        <v>101530</v>
      </c>
      <c r="T24" s="77">
        <v>97616</v>
      </c>
      <c r="U24" s="115">
        <v>112753</v>
      </c>
      <c r="V24" s="403">
        <v>95433</v>
      </c>
      <c r="W24" s="403">
        <v>87679</v>
      </c>
      <c r="X24" s="390">
        <v>81669</v>
      </c>
      <c r="Y24" s="115">
        <v>79308</v>
      </c>
      <c r="Z24" s="681"/>
      <c r="AA24" s="681"/>
      <c r="AB24" s="683"/>
      <c r="AC24" s="77">
        <v>55806</v>
      </c>
      <c r="AD24" s="681"/>
      <c r="AE24" s="681"/>
      <c r="AF24" s="683"/>
      <c r="AG24" s="681"/>
      <c r="AH24" s="681"/>
      <c r="AI24" s="681"/>
      <c r="AJ24" s="683"/>
      <c r="AK24" s="681"/>
      <c r="AL24" s="681"/>
      <c r="AM24" s="681"/>
      <c r="AN24" s="683"/>
      <c r="AO24" s="681"/>
      <c r="AP24" s="681"/>
      <c r="AQ24" s="681"/>
      <c r="AR24" s="683"/>
    </row>
    <row r="25" spans="2:44" ht="15" customHeight="1" x14ac:dyDescent="0.5">
      <c r="B25" s="71" t="s">
        <v>123</v>
      </c>
      <c r="C25" s="5"/>
      <c r="D25" s="645">
        <v>48328</v>
      </c>
      <c r="E25" s="77">
        <v>64995</v>
      </c>
      <c r="F25" s="77">
        <v>33526</v>
      </c>
      <c r="G25" s="77">
        <v>59354</v>
      </c>
      <c r="H25" s="77">
        <v>31687</v>
      </c>
      <c r="I25" s="77">
        <v>21664</v>
      </c>
      <c r="J25" s="77">
        <v>8270</v>
      </c>
      <c r="K25" s="77">
        <v>10734</v>
      </c>
      <c r="L25" s="4"/>
      <c r="M25" s="645">
        <v>48328</v>
      </c>
      <c r="N25" s="108">
        <v>59704</v>
      </c>
      <c r="O25" s="108">
        <v>49428</v>
      </c>
      <c r="P25" s="108">
        <v>32285</v>
      </c>
      <c r="Q25" s="115">
        <v>64995</v>
      </c>
      <c r="R25" s="245">
        <v>46343</v>
      </c>
      <c r="S25" s="245">
        <v>44037</v>
      </c>
      <c r="T25" s="108">
        <v>32285</v>
      </c>
      <c r="U25" s="115">
        <v>33526</v>
      </c>
      <c r="V25" s="245">
        <v>38267</v>
      </c>
      <c r="W25" s="245">
        <v>62264</v>
      </c>
      <c r="X25" s="389">
        <v>53305</v>
      </c>
      <c r="Y25" s="115">
        <v>59354</v>
      </c>
      <c r="Z25" s="77">
        <v>48207</v>
      </c>
      <c r="AA25" s="77">
        <v>42552</v>
      </c>
      <c r="AB25" s="121">
        <v>39130</v>
      </c>
      <c r="AC25" s="108">
        <v>31687</v>
      </c>
      <c r="AD25" s="108">
        <v>34897</v>
      </c>
      <c r="AE25" s="108">
        <v>26435</v>
      </c>
      <c r="AF25" s="109">
        <v>22557</v>
      </c>
      <c r="AG25" s="107">
        <v>21664</v>
      </c>
      <c r="AH25" s="108">
        <v>13485</v>
      </c>
      <c r="AI25" s="108">
        <v>8085</v>
      </c>
      <c r="AJ25" s="109">
        <v>8202</v>
      </c>
      <c r="AK25" s="107">
        <v>8270</v>
      </c>
      <c r="AL25" s="110">
        <v>10812</v>
      </c>
      <c r="AM25" s="110">
        <v>3514</v>
      </c>
      <c r="AN25" s="111">
        <v>3340</v>
      </c>
      <c r="AO25" s="107">
        <v>10734</v>
      </c>
      <c r="AP25" s="108">
        <v>13629</v>
      </c>
      <c r="AQ25" s="108">
        <v>7624</v>
      </c>
      <c r="AR25" s="109">
        <v>15353</v>
      </c>
    </row>
    <row r="26" spans="2:44" ht="15" customHeight="1" x14ac:dyDescent="0.5">
      <c r="B26" s="71" t="s">
        <v>125</v>
      </c>
      <c r="C26" s="5"/>
      <c r="D26" s="645">
        <v>20437</v>
      </c>
      <c r="E26" s="77">
        <v>17368</v>
      </c>
      <c r="F26" s="77">
        <v>7263</v>
      </c>
      <c r="G26" s="77">
        <v>22967</v>
      </c>
      <c r="H26" s="77">
        <v>46143</v>
      </c>
      <c r="I26" s="77">
        <v>5301</v>
      </c>
      <c r="J26" s="77">
        <v>6116</v>
      </c>
      <c r="K26" s="77">
        <v>1027</v>
      </c>
      <c r="L26" s="4"/>
      <c r="M26" s="645">
        <v>20437</v>
      </c>
      <c r="N26" s="108">
        <v>60479</v>
      </c>
      <c r="O26" s="108">
        <v>63593</v>
      </c>
      <c r="P26" s="108">
        <v>10052</v>
      </c>
      <c r="Q26" s="115">
        <v>17368</v>
      </c>
      <c r="R26" s="245">
        <v>15303</v>
      </c>
      <c r="S26" s="245">
        <v>16636</v>
      </c>
      <c r="T26" s="108">
        <v>10052</v>
      </c>
      <c r="U26" s="115">
        <v>7263</v>
      </c>
      <c r="V26" s="245">
        <v>10491</v>
      </c>
      <c r="W26" s="245">
        <v>15501</v>
      </c>
      <c r="X26" s="389">
        <v>37629</v>
      </c>
      <c r="Y26" s="115">
        <v>22967</v>
      </c>
      <c r="Z26" s="77">
        <v>41635</v>
      </c>
      <c r="AA26" s="77">
        <v>52366</v>
      </c>
      <c r="AB26" s="121">
        <v>68755</v>
      </c>
      <c r="AC26" s="108">
        <v>46143</v>
      </c>
      <c r="AD26" s="108">
        <v>26106</v>
      </c>
      <c r="AE26" s="108">
        <v>8942</v>
      </c>
      <c r="AF26" s="109">
        <v>10282</v>
      </c>
      <c r="AG26" s="107">
        <v>5301</v>
      </c>
      <c r="AH26" s="108">
        <v>6330</v>
      </c>
      <c r="AI26" s="108">
        <v>6828</v>
      </c>
      <c r="AJ26" s="109">
        <v>9219</v>
      </c>
      <c r="AK26" s="107">
        <v>6116</v>
      </c>
      <c r="AL26" s="110">
        <v>2799</v>
      </c>
      <c r="AM26" s="110">
        <v>2799</v>
      </c>
      <c r="AN26" s="111">
        <v>2275</v>
      </c>
      <c r="AO26" s="107">
        <v>1027</v>
      </c>
      <c r="AP26" s="108">
        <v>981</v>
      </c>
      <c r="AQ26" s="108">
        <v>3001</v>
      </c>
      <c r="AR26" s="109">
        <v>2900</v>
      </c>
    </row>
    <row r="27" spans="2:44" ht="15" customHeight="1" x14ac:dyDescent="0.5">
      <c r="B27" s="71" t="s">
        <v>231</v>
      </c>
      <c r="C27" s="5"/>
      <c r="D27" s="645"/>
      <c r="E27" s="77"/>
      <c r="F27" s="77"/>
      <c r="G27" s="77"/>
      <c r="H27" s="77"/>
      <c r="I27" s="77"/>
      <c r="J27" s="77"/>
      <c r="K27" s="77"/>
      <c r="L27" s="4"/>
      <c r="M27" s="645"/>
      <c r="N27" s="108"/>
      <c r="O27" s="108"/>
      <c r="P27" s="108"/>
      <c r="Q27" s="115"/>
      <c r="R27" s="245"/>
      <c r="S27" s="245">
        <v>201453</v>
      </c>
      <c r="T27" s="108"/>
      <c r="U27" s="115"/>
      <c r="V27" s="245"/>
      <c r="W27" s="245"/>
      <c r="X27" s="389"/>
      <c r="Y27" s="115"/>
      <c r="Z27" s="77"/>
      <c r="AA27" s="77"/>
      <c r="AB27" s="121"/>
      <c r="AC27" s="108"/>
      <c r="AD27" s="108"/>
      <c r="AE27" s="108"/>
      <c r="AF27" s="109"/>
      <c r="AG27" s="107"/>
      <c r="AH27" s="108"/>
      <c r="AI27" s="108"/>
      <c r="AJ27" s="109"/>
      <c r="AK27" s="107"/>
      <c r="AL27" s="110"/>
      <c r="AM27" s="110"/>
      <c r="AN27" s="111"/>
      <c r="AO27" s="107"/>
      <c r="AP27" s="108"/>
      <c r="AQ27" s="108"/>
      <c r="AR27" s="109"/>
    </row>
    <row r="28" spans="2:44" ht="15" customHeight="1" x14ac:dyDescent="0.5">
      <c r="B28" s="71" t="s">
        <v>238</v>
      </c>
      <c r="C28" s="5"/>
      <c r="D28" s="645">
        <v>41380</v>
      </c>
      <c r="E28" s="77">
        <v>31421</v>
      </c>
      <c r="F28" s="77"/>
      <c r="G28" s="77"/>
      <c r="H28" s="77"/>
      <c r="I28" s="77"/>
      <c r="J28" s="77"/>
      <c r="K28" s="77"/>
      <c r="L28" s="4"/>
      <c r="M28" s="645">
        <v>41380</v>
      </c>
      <c r="N28" s="108">
        <v>30716</v>
      </c>
      <c r="O28" s="108">
        <v>37718</v>
      </c>
      <c r="P28" s="108"/>
      <c r="Q28" s="115">
        <v>31421</v>
      </c>
      <c r="R28" s="508"/>
      <c r="S28" s="508"/>
      <c r="T28" s="108"/>
      <c r="U28" s="115"/>
      <c r="V28" s="245"/>
      <c r="W28" s="245"/>
      <c r="X28" s="389"/>
      <c r="Y28" s="115"/>
      <c r="Z28" s="77"/>
      <c r="AA28" s="77"/>
      <c r="AB28" s="121"/>
      <c r="AC28" s="108"/>
      <c r="AD28" s="108"/>
      <c r="AE28" s="108"/>
      <c r="AF28" s="109"/>
      <c r="AG28" s="107"/>
      <c r="AH28" s="108"/>
      <c r="AI28" s="108"/>
      <c r="AJ28" s="109"/>
      <c r="AK28" s="107"/>
      <c r="AL28" s="110"/>
      <c r="AM28" s="110"/>
      <c r="AN28" s="111"/>
      <c r="AO28" s="107"/>
      <c r="AP28" s="108"/>
      <c r="AQ28" s="108"/>
      <c r="AR28" s="109"/>
    </row>
    <row r="29" spans="2:44" ht="15" customHeight="1" x14ac:dyDescent="0.5">
      <c r="B29" s="71" t="s">
        <v>127</v>
      </c>
      <c r="C29" s="5"/>
      <c r="D29" s="645">
        <v>111434</v>
      </c>
      <c r="E29" s="77">
        <v>271938</v>
      </c>
      <c r="F29" s="77">
        <v>93212</v>
      </c>
      <c r="G29" s="77">
        <v>165285</v>
      </c>
      <c r="H29" s="77">
        <v>173718</v>
      </c>
      <c r="I29" s="77">
        <v>86771</v>
      </c>
      <c r="J29" s="77">
        <v>82278</v>
      </c>
      <c r="K29" s="77">
        <v>50718</v>
      </c>
      <c r="L29" s="4"/>
      <c r="M29" s="645">
        <v>111434</v>
      </c>
      <c r="N29" s="108">
        <v>102973</v>
      </c>
      <c r="O29" s="108">
        <v>137526</v>
      </c>
      <c r="P29" s="108">
        <v>86254</v>
      </c>
      <c r="Q29" s="115">
        <v>271938</v>
      </c>
      <c r="R29" s="245">
        <v>130766</v>
      </c>
      <c r="S29" s="245">
        <v>118740</v>
      </c>
      <c r="T29" s="108">
        <v>86254</v>
      </c>
      <c r="U29" s="115">
        <v>93212</v>
      </c>
      <c r="V29" s="245">
        <v>156511</v>
      </c>
      <c r="W29" s="245">
        <v>158922</v>
      </c>
      <c r="X29" s="389">
        <v>129677</v>
      </c>
      <c r="Y29" s="115">
        <v>165285</v>
      </c>
      <c r="Z29" s="77">
        <v>104028</v>
      </c>
      <c r="AA29" s="77">
        <v>135919</v>
      </c>
      <c r="AB29" s="121">
        <v>224213</v>
      </c>
      <c r="AC29" s="108">
        <v>173718</v>
      </c>
      <c r="AD29" s="108">
        <v>121173</v>
      </c>
      <c r="AE29" s="108">
        <v>70914</v>
      </c>
      <c r="AF29" s="109">
        <v>67505</v>
      </c>
      <c r="AG29" s="107">
        <v>86771</v>
      </c>
      <c r="AH29" s="108">
        <v>155075</v>
      </c>
      <c r="AI29" s="108">
        <v>87748</v>
      </c>
      <c r="AJ29" s="109">
        <v>96157</v>
      </c>
      <c r="AK29" s="107">
        <v>82278</v>
      </c>
      <c r="AL29" s="110">
        <v>129873</v>
      </c>
      <c r="AM29" s="110">
        <v>52298</v>
      </c>
      <c r="AN29" s="111">
        <v>65472</v>
      </c>
      <c r="AO29" s="107">
        <v>50718</v>
      </c>
      <c r="AP29" s="108">
        <v>36812</v>
      </c>
      <c r="AQ29" s="108">
        <v>35890</v>
      </c>
      <c r="AR29" s="109">
        <v>49241</v>
      </c>
    </row>
    <row r="30" spans="2:44" ht="15" customHeight="1" x14ac:dyDescent="0.5">
      <c r="B30" s="71" t="s">
        <v>128</v>
      </c>
      <c r="C30" s="5"/>
      <c r="D30" s="217">
        <v>23329</v>
      </c>
      <c r="E30" s="77">
        <v>21221</v>
      </c>
      <c r="F30" s="77">
        <v>25690</v>
      </c>
      <c r="G30" s="77">
        <v>44541</v>
      </c>
      <c r="H30" s="77">
        <v>53643</v>
      </c>
      <c r="I30" s="77">
        <v>35121</v>
      </c>
      <c r="J30" s="77">
        <v>31244</v>
      </c>
      <c r="K30" s="77">
        <v>7868</v>
      </c>
      <c r="L30" s="4"/>
      <c r="M30" s="217">
        <v>23329</v>
      </c>
      <c r="N30" s="77">
        <v>23914</v>
      </c>
      <c r="O30" s="77">
        <v>23360</v>
      </c>
      <c r="P30" s="77">
        <v>25154</v>
      </c>
      <c r="Q30" s="115">
        <v>21221</v>
      </c>
      <c r="R30" s="403">
        <v>14315</v>
      </c>
      <c r="S30" s="403">
        <v>13729</v>
      </c>
      <c r="T30" s="77">
        <v>25154</v>
      </c>
      <c r="U30" s="115">
        <v>25690</v>
      </c>
      <c r="V30" s="403">
        <v>17783</v>
      </c>
      <c r="W30" s="403">
        <v>17735</v>
      </c>
      <c r="X30" s="390">
        <v>14663</v>
      </c>
      <c r="Y30" s="115">
        <v>44541</v>
      </c>
      <c r="Z30" s="77">
        <v>15633</v>
      </c>
      <c r="AA30" s="77">
        <v>22911</v>
      </c>
      <c r="AB30" s="121">
        <v>44948</v>
      </c>
      <c r="AC30" s="77">
        <v>53643</v>
      </c>
      <c r="AD30" s="77">
        <v>23048</v>
      </c>
      <c r="AE30" s="77">
        <v>40080</v>
      </c>
      <c r="AF30" s="121">
        <v>24683</v>
      </c>
      <c r="AG30" s="115">
        <v>35121</v>
      </c>
      <c r="AH30" s="77">
        <v>19662</v>
      </c>
      <c r="AI30" s="77">
        <v>33345</v>
      </c>
      <c r="AJ30" s="121">
        <v>31774</v>
      </c>
      <c r="AK30" s="115">
        <v>31244</v>
      </c>
      <c r="AL30" s="122">
        <v>18590</v>
      </c>
      <c r="AM30" s="122">
        <v>142208</v>
      </c>
      <c r="AN30" s="123">
        <v>2629</v>
      </c>
      <c r="AO30" s="115">
        <v>7868</v>
      </c>
      <c r="AP30" s="77">
        <v>6783</v>
      </c>
      <c r="AQ30" s="77">
        <v>2255</v>
      </c>
      <c r="AR30" s="121">
        <v>2739</v>
      </c>
    </row>
    <row r="31" spans="2:44" ht="15" customHeight="1" thickBot="1" x14ac:dyDescent="0.55000000000000004">
      <c r="B31" s="69" t="s">
        <v>129</v>
      </c>
      <c r="C31" s="5"/>
      <c r="D31" s="211"/>
      <c r="E31" s="67"/>
      <c r="F31" s="67"/>
      <c r="G31" s="67"/>
      <c r="H31" s="67"/>
      <c r="I31" s="67"/>
      <c r="J31" s="67"/>
      <c r="K31" s="67"/>
      <c r="L31" s="4"/>
      <c r="M31" s="211"/>
      <c r="N31" s="67"/>
      <c r="O31" s="67"/>
      <c r="P31" s="67"/>
      <c r="Q31" s="96"/>
      <c r="R31" s="401"/>
      <c r="S31" s="401"/>
      <c r="T31" s="67"/>
      <c r="U31" s="96"/>
      <c r="V31" s="401"/>
      <c r="W31" s="401"/>
      <c r="X31" s="391"/>
      <c r="Y31" s="96"/>
      <c r="Z31" s="433"/>
      <c r="AA31" s="67"/>
      <c r="AB31" s="100"/>
      <c r="AC31" s="67"/>
      <c r="AD31" s="67"/>
      <c r="AE31" s="67"/>
      <c r="AF31" s="100"/>
      <c r="AG31" s="96"/>
      <c r="AH31" s="67"/>
      <c r="AI31" s="67"/>
      <c r="AJ31" s="100"/>
      <c r="AK31" s="96"/>
      <c r="AL31" s="67"/>
      <c r="AM31" s="67"/>
      <c r="AN31" s="104">
        <v>48930</v>
      </c>
      <c r="AO31" s="96"/>
      <c r="AP31" s="67"/>
      <c r="AQ31" s="67"/>
      <c r="AR31" s="100"/>
    </row>
    <row r="32" spans="2:44" ht="15" customHeight="1" thickBot="1" x14ac:dyDescent="0.55000000000000004">
      <c r="B32" s="66" t="s">
        <v>130</v>
      </c>
      <c r="C32" s="5"/>
      <c r="D32" s="646">
        <v>2088103</v>
      </c>
      <c r="E32" s="89">
        <v>2239674</v>
      </c>
      <c r="F32" s="89">
        <v>1593232</v>
      </c>
      <c r="G32" s="89">
        <v>1431360</v>
      </c>
      <c r="H32" s="89">
        <v>886170</v>
      </c>
      <c r="I32" s="89">
        <v>501366</v>
      </c>
      <c r="J32" s="89">
        <v>371959</v>
      </c>
      <c r="K32" s="89">
        <v>281857</v>
      </c>
      <c r="L32" s="4"/>
      <c r="M32" s="646">
        <v>2088103</v>
      </c>
      <c r="N32" s="89">
        <v>2156874</v>
      </c>
      <c r="O32" s="89">
        <v>2126249</v>
      </c>
      <c r="P32" s="89">
        <v>1609304</v>
      </c>
      <c r="Q32" s="101">
        <v>2239674</v>
      </c>
      <c r="R32" s="431">
        <v>1978151</v>
      </c>
      <c r="S32" s="431">
        <v>1963276</v>
      </c>
      <c r="T32" s="89">
        <v>1609304</v>
      </c>
      <c r="U32" s="101">
        <v>1593232</v>
      </c>
      <c r="V32" s="431">
        <v>1615051</v>
      </c>
      <c r="W32" s="431">
        <v>1739898</v>
      </c>
      <c r="X32" s="393">
        <v>1493708</v>
      </c>
      <c r="Y32" s="101">
        <v>1431360</v>
      </c>
      <c r="Z32" s="89">
        <v>1182376</v>
      </c>
      <c r="AA32" s="89">
        <v>1045395</v>
      </c>
      <c r="AB32" s="102">
        <v>978758</v>
      </c>
      <c r="AC32" s="89">
        <v>886170</v>
      </c>
      <c r="AD32" s="89">
        <v>800334</v>
      </c>
      <c r="AE32" s="89">
        <v>664875</v>
      </c>
      <c r="AF32" s="102">
        <v>561164</v>
      </c>
      <c r="AG32" s="101">
        <v>501366</v>
      </c>
      <c r="AH32" s="89">
        <v>505325</v>
      </c>
      <c r="AI32" s="89">
        <v>416286</v>
      </c>
      <c r="AJ32" s="102">
        <v>412143</v>
      </c>
      <c r="AK32" s="101">
        <v>371959</v>
      </c>
      <c r="AL32" s="89">
        <v>387446</v>
      </c>
      <c r="AM32" s="89">
        <v>378462</v>
      </c>
      <c r="AN32" s="102">
        <v>288572</v>
      </c>
      <c r="AO32" s="101">
        <v>281857</v>
      </c>
      <c r="AP32" s="89">
        <v>267686</v>
      </c>
      <c r="AQ32" s="89">
        <v>268558</v>
      </c>
      <c r="AR32" s="102">
        <v>281403</v>
      </c>
    </row>
    <row r="33" spans="2:44" ht="15" customHeight="1" thickBot="1" x14ac:dyDescent="0.55000000000000004">
      <c r="B33" s="66" t="s">
        <v>49</v>
      </c>
      <c r="C33" s="5"/>
      <c r="D33" s="646">
        <v>2873267</v>
      </c>
      <c r="E33" s="89">
        <v>2797709</v>
      </c>
      <c r="F33" s="89">
        <v>2027600</v>
      </c>
      <c r="G33" s="89">
        <v>1743157</v>
      </c>
      <c r="H33" s="89">
        <v>1174002</v>
      </c>
      <c r="I33" s="89">
        <v>739817</v>
      </c>
      <c r="J33" s="89">
        <v>605671</v>
      </c>
      <c r="K33" s="89">
        <v>447081</v>
      </c>
      <c r="L33" s="4"/>
      <c r="M33" s="646">
        <v>2873267</v>
      </c>
      <c r="N33" s="89">
        <v>2781252</v>
      </c>
      <c r="O33" s="89">
        <v>2737453</v>
      </c>
      <c r="P33" s="89">
        <v>2066656</v>
      </c>
      <c r="Q33" s="101">
        <v>2797709</v>
      </c>
      <c r="R33" s="431">
        <v>2476251</v>
      </c>
      <c r="S33" s="431">
        <v>2437204</v>
      </c>
      <c r="T33" s="89">
        <v>2066656</v>
      </c>
      <c r="U33" s="101">
        <v>2027600</v>
      </c>
      <c r="V33" s="431">
        <v>1991304</v>
      </c>
      <c r="W33" s="431">
        <v>2048635</v>
      </c>
      <c r="X33" s="393">
        <v>1808451</v>
      </c>
      <c r="Y33" s="101">
        <v>1743157</v>
      </c>
      <c r="Z33" s="89">
        <v>1520095</v>
      </c>
      <c r="AA33" s="89">
        <v>1353260</v>
      </c>
      <c r="AB33" s="102">
        <v>1277991</v>
      </c>
      <c r="AC33" s="89">
        <v>1174002</v>
      </c>
      <c r="AD33" s="89">
        <v>1076968</v>
      </c>
      <c r="AE33" s="89">
        <v>910684</v>
      </c>
      <c r="AF33" s="102">
        <v>800354</v>
      </c>
      <c r="AG33" s="101">
        <v>739817</v>
      </c>
      <c r="AH33" s="89">
        <v>731363</v>
      </c>
      <c r="AI33" s="89">
        <v>651020</v>
      </c>
      <c r="AJ33" s="102">
        <v>645608</v>
      </c>
      <c r="AK33" s="101">
        <v>605671</v>
      </c>
      <c r="AL33" s="89">
        <v>566046</v>
      </c>
      <c r="AM33" s="89">
        <v>499456</v>
      </c>
      <c r="AN33" s="102">
        <v>407271</v>
      </c>
      <c r="AO33" s="101">
        <v>447081</v>
      </c>
      <c r="AP33" s="89">
        <v>445268</v>
      </c>
      <c r="AQ33" s="89">
        <v>416388</v>
      </c>
      <c r="AR33" s="102">
        <v>392141</v>
      </c>
    </row>
    <row r="34" spans="2:44" ht="15" customHeight="1" x14ac:dyDescent="0.5">
      <c r="M34" s="543"/>
      <c r="N34" s="543"/>
      <c r="O34" s="543"/>
    </row>
    <row r="35" spans="2:44" ht="15" customHeight="1" x14ac:dyDescent="0.5">
      <c r="B35" s="5" t="s">
        <v>111</v>
      </c>
    </row>
    <row r="36" spans="2:44" ht="15" customHeight="1" x14ac:dyDescent="0.5">
      <c r="B36" s="7"/>
    </row>
    <row r="37" spans="2:44" x14ac:dyDescent="0.5">
      <c r="P37" s="14"/>
      <c r="Q37" s="14"/>
      <c r="R37" s="14"/>
      <c r="S37" s="14"/>
      <c r="T37" s="14"/>
      <c r="U37" s="14"/>
      <c r="V37" s="14"/>
      <c r="W37" s="14"/>
      <c r="X37" s="14"/>
    </row>
    <row r="38" spans="2:44" x14ac:dyDescent="0.5">
      <c r="F38" s="14"/>
      <c r="G38" s="14"/>
      <c r="H38" s="14"/>
      <c r="I38" s="14"/>
      <c r="J38" s="14"/>
      <c r="K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2:44" x14ac:dyDescent="0.5">
      <c r="F39" s="14"/>
      <c r="G39" s="14"/>
      <c r="H39" s="14"/>
      <c r="I39" s="14"/>
      <c r="J39" s="14"/>
      <c r="K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2:44" x14ac:dyDescent="0.5">
      <c r="F40" s="14"/>
      <c r="G40" s="14"/>
      <c r="H40" s="14"/>
      <c r="I40" s="14"/>
      <c r="J40" s="14"/>
      <c r="K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2:44" x14ac:dyDescent="0.5"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</sheetData>
  <mergeCells count="58">
    <mergeCell ref="AR23:AR24"/>
    <mergeCell ref="AQ23:AQ24"/>
    <mergeCell ref="AF23:AF24"/>
    <mergeCell ref="AG23:AG24"/>
    <mergeCell ref="AH23:AH24"/>
    <mergeCell ref="AI23:AI24"/>
    <mergeCell ref="AJ23:AJ24"/>
    <mergeCell ref="AK23:AK24"/>
    <mergeCell ref="AL23:AL24"/>
    <mergeCell ref="AM23:AM24"/>
    <mergeCell ref="AN23:AN24"/>
    <mergeCell ref="AO23:AO24"/>
    <mergeCell ref="AP23:AP24"/>
    <mergeCell ref="I23:I24"/>
    <mergeCell ref="J23:J24"/>
    <mergeCell ref="K23:K24"/>
    <mergeCell ref="Z23:Z24"/>
    <mergeCell ref="AA23:AA24"/>
    <mergeCell ref="AB23:AB24"/>
    <mergeCell ref="AD23:AD24"/>
    <mergeCell ref="AE23:AE24"/>
    <mergeCell ref="AP16:AP17"/>
    <mergeCell ref="AQ16:AQ17"/>
    <mergeCell ref="AB16:AB17"/>
    <mergeCell ref="AR16:AR17"/>
    <mergeCell ref="AO16:AO17"/>
    <mergeCell ref="AD16:AD17"/>
    <mergeCell ref="AE16:AE17"/>
    <mergeCell ref="AF16:AF17"/>
    <mergeCell ref="AG16:AG17"/>
    <mergeCell ref="AH16:AH17"/>
    <mergeCell ref="AI16:AI17"/>
    <mergeCell ref="AJ16:AJ17"/>
    <mergeCell ref="AK16:AK17"/>
    <mergeCell ref="AL16:AL17"/>
    <mergeCell ref="AM16:AM17"/>
    <mergeCell ref="AN16:AN17"/>
    <mergeCell ref="I16:I17"/>
    <mergeCell ref="J16:J17"/>
    <mergeCell ref="K16:K17"/>
    <mergeCell ref="Z16:Z17"/>
    <mergeCell ref="AA16:AA17"/>
    <mergeCell ref="AN14:AN15"/>
    <mergeCell ref="AO14:AO15"/>
    <mergeCell ref="AP14:AP15"/>
    <mergeCell ref="AQ14:AQ15"/>
    <mergeCell ref="AR14:AR15"/>
    <mergeCell ref="AM14:AM15"/>
    <mergeCell ref="J14:J15"/>
    <mergeCell ref="K14:K15"/>
    <mergeCell ref="AD14:AD15"/>
    <mergeCell ref="AE14:AE15"/>
    <mergeCell ref="AF14:AF15"/>
    <mergeCell ref="AH14:AH15"/>
    <mergeCell ref="AI14:AI15"/>
    <mergeCell ref="AJ14:AJ15"/>
    <mergeCell ref="AK14:AK15"/>
    <mergeCell ref="AL14:AL15"/>
  </mergeCells>
  <conditionalFormatting sqref="AT7:AV33">
    <cfRule type="cellIs" dxfId="2" priority="1" operator="equal">
      <formula>FALSE</formula>
    </cfRule>
  </conditionalFormatting>
  <hyperlinks>
    <hyperlink ref="A1" location="'Table of Contents (Hyperlinks)'!A1" display="Home" xr:uid="{61C447B5-38A2-4214-A194-235039A60FE5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2C69-288B-4436-B3BD-D1BA5128AED1}">
  <sheetPr codeName="Sheet6">
    <tabColor rgb="FF00857D"/>
  </sheetPr>
  <dimension ref="A1:AS47"/>
  <sheetViews>
    <sheetView showGridLines="0" zoomScaleNormal="100" workbookViewId="0">
      <selection activeCell="M24" sqref="M24"/>
    </sheetView>
  </sheetViews>
  <sheetFormatPr defaultColWidth="8.9140625" defaultRowHeight="15.5" outlineLevelCol="1" x14ac:dyDescent="0.5"/>
  <cols>
    <col min="1" max="1" width="5.4140625" style="1" bestFit="1" customWidth="1"/>
    <col min="2" max="2" width="41.4140625" style="1" customWidth="1"/>
    <col min="3" max="3" width="2" style="1" customWidth="1"/>
    <col min="4" max="6" width="8.9140625" style="1" customWidth="1"/>
    <col min="7" max="8" width="8.9140625" style="1"/>
    <col min="9" max="9" width="0" style="1" hidden="1" customWidth="1" outlineLevel="1"/>
    <col min="10" max="11" width="8.9140625" style="1" hidden="1" customWidth="1" outlineLevel="1"/>
    <col min="12" max="12" width="2" style="1" customWidth="1" collapsed="1"/>
    <col min="13" max="15" width="8.9140625" style="1" customWidth="1"/>
    <col min="16" max="20" width="9.08203125" style="1" bestFit="1" customWidth="1"/>
    <col min="21" max="21" width="8.9140625" style="1"/>
    <col min="22" max="23" width="9.08203125" style="1" bestFit="1" customWidth="1"/>
    <col min="24" max="24" width="9.08203125" bestFit="1" customWidth="1"/>
    <col min="25" max="32" width="8.9140625" style="1"/>
    <col min="33" max="36" width="0" style="1" hidden="1" customWidth="1" outlineLevel="1"/>
    <col min="37" max="44" width="8.9140625" style="1" hidden="1" customWidth="1" outlineLevel="1"/>
    <col min="45" max="45" width="8.9140625" style="1" collapsed="1"/>
    <col min="46" max="16384" width="8.9140625" style="1"/>
  </cols>
  <sheetData>
    <row r="1" spans="1:45" x14ac:dyDescent="0.5">
      <c r="A1" s="159" t="s">
        <v>24</v>
      </c>
    </row>
    <row r="3" spans="1:45" ht="22.5" x14ac:dyDescent="0.7">
      <c r="B3" s="13" t="s">
        <v>112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45" ht="15" customHeight="1" x14ac:dyDescent="0.5">
      <c r="P4" s="363"/>
      <c r="Q4" s="363"/>
      <c r="R4" s="363"/>
      <c r="S4" s="363"/>
      <c r="T4" s="363"/>
      <c r="U4" s="351"/>
      <c r="V4" s="363"/>
      <c r="W4" s="363"/>
      <c r="X4" s="394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  <c r="AL4" s="351"/>
      <c r="AM4" s="351"/>
      <c r="AN4" s="351"/>
      <c r="AO4" s="363"/>
      <c r="AP4" s="363"/>
      <c r="AQ4" s="363"/>
      <c r="AR4" s="363"/>
    </row>
    <row r="5" spans="1:45" ht="15" customHeight="1" x14ac:dyDescent="0.5">
      <c r="B5" s="5"/>
      <c r="C5" s="5"/>
      <c r="D5" s="62" t="s">
        <v>26</v>
      </c>
      <c r="E5" s="62" t="s">
        <v>26</v>
      </c>
      <c r="F5" s="62" t="s">
        <v>26</v>
      </c>
      <c r="G5" s="62" t="s">
        <v>26</v>
      </c>
      <c r="H5" s="62" t="s">
        <v>26</v>
      </c>
      <c r="I5" s="62" t="s">
        <v>26</v>
      </c>
      <c r="J5" s="62" t="s">
        <v>26</v>
      </c>
      <c r="K5" s="62" t="s">
        <v>26</v>
      </c>
      <c r="L5" s="124"/>
      <c r="M5" s="62" t="s">
        <v>9</v>
      </c>
      <c r="N5" s="62" t="s">
        <v>12</v>
      </c>
      <c r="O5" s="62" t="s">
        <v>14</v>
      </c>
      <c r="P5" s="62" t="s">
        <v>17</v>
      </c>
      <c r="Q5" s="62" t="s">
        <v>9</v>
      </c>
      <c r="R5" s="62" t="s">
        <v>12</v>
      </c>
      <c r="S5" s="62" t="s">
        <v>14</v>
      </c>
      <c r="T5" s="62" t="s">
        <v>17</v>
      </c>
      <c r="U5" s="38" t="s">
        <v>9</v>
      </c>
      <c r="V5" s="62" t="s">
        <v>12</v>
      </c>
      <c r="W5" s="62" t="s">
        <v>14</v>
      </c>
      <c r="X5" s="386" t="s">
        <v>17</v>
      </c>
      <c r="Y5" s="38" t="s">
        <v>9</v>
      </c>
      <c r="Z5" s="62" t="s">
        <v>12</v>
      </c>
      <c r="AA5" s="62" t="s">
        <v>14</v>
      </c>
      <c r="AB5" s="47" t="s">
        <v>17</v>
      </c>
      <c r="AC5" s="48" t="s">
        <v>9</v>
      </c>
      <c r="AD5" s="38" t="s">
        <v>12</v>
      </c>
      <c r="AE5" s="38" t="s">
        <v>14</v>
      </c>
      <c r="AF5" s="47" t="s">
        <v>17</v>
      </c>
      <c r="AG5" s="48" t="s">
        <v>9</v>
      </c>
      <c r="AH5" s="38" t="s">
        <v>12</v>
      </c>
      <c r="AI5" s="38" t="s">
        <v>14</v>
      </c>
      <c r="AJ5" s="47" t="s">
        <v>17</v>
      </c>
      <c r="AK5" s="48" t="s">
        <v>9</v>
      </c>
      <c r="AL5" s="38" t="s">
        <v>12</v>
      </c>
      <c r="AM5" s="38" t="s">
        <v>14</v>
      </c>
      <c r="AN5" s="47" t="s">
        <v>17</v>
      </c>
      <c r="AO5" s="126" t="s">
        <v>9</v>
      </c>
      <c r="AP5" s="62" t="s">
        <v>12</v>
      </c>
      <c r="AQ5" s="62" t="s">
        <v>14</v>
      </c>
      <c r="AR5" s="125" t="s">
        <v>17</v>
      </c>
      <c r="AS5" s="48"/>
    </row>
    <row r="6" spans="1:45" ht="15" customHeight="1" thickBot="1" x14ac:dyDescent="0.55000000000000004">
      <c r="B6" s="18" t="s">
        <v>27</v>
      </c>
      <c r="C6" s="5"/>
      <c r="D6" s="345">
        <v>2025</v>
      </c>
      <c r="E6" s="345">
        <v>2024</v>
      </c>
      <c r="F6" s="345">
        <v>2023</v>
      </c>
      <c r="G6" s="345">
        <v>2022</v>
      </c>
      <c r="H6" s="345">
        <v>2021</v>
      </c>
      <c r="I6" s="345">
        <v>2020</v>
      </c>
      <c r="J6" s="346">
        <v>2019</v>
      </c>
      <c r="K6" s="64" t="s">
        <v>28</v>
      </c>
      <c r="L6" s="124"/>
      <c r="M6" s="345">
        <v>2025</v>
      </c>
      <c r="N6" s="345">
        <v>2025</v>
      </c>
      <c r="O6" s="63">
        <v>2025</v>
      </c>
      <c r="P6" s="64">
        <v>2025</v>
      </c>
      <c r="Q6" s="361">
        <v>2024</v>
      </c>
      <c r="R6" s="64">
        <v>2024</v>
      </c>
      <c r="S6" s="64">
        <v>2024</v>
      </c>
      <c r="T6" s="64">
        <v>2024</v>
      </c>
      <c r="U6" s="361">
        <v>2023</v>
      </c>
      <c r="V6" s="64">
        <v>2023</v>
      </c>
      <c r="W6" s="64">
        <v>2023</v>
      </c>
      <c r="X6" s="387">
        <v>2023</v>
      </c>
      <c r="Y6" s="361">
        <v>2022</v>
      </c>
      <c r="Z6" s="64">
        <v>2022</v>
      </c>
      <c r="AA6" s="64">
        <v>2022</v>
      </c>
      <c r="AB6" s="360">
        <v>2022</v>
      </c>
      <c r="AC6" s="361">
        <v>2021</v>
      </c>
      <c r="AD6" s="64">
        <v>2021</v>
      </c>
      <c r="AE6" s="64">
        <v>2021</v>
      </c>
      <c r="AF6" s="360">
        <v>2021</v>
      </c>
      <c r="AG6" s="361">
        <v>2020</v>
      </c>
      <c r="AH6" s="64">
        <v>2020</v>
      </c>
      <c r="AI6" s="64">
        <v>2020</v>
      </c>
      <c r="AJ6" s="360">
        <v>2020</v>
      </c>
      <c r="AK6" s="361">
        <v>2019</v>
      </c>
      <c r="AL6" s="64">
        <v>2019</v>
      </c>
      <c r="AM6" s="64">
        <v>2019</v>
      </c>
      <c r="AN6" s="360">
        <v>2019</v>
      </c>
      <c r="AO6" s="361" t="s">
        <v>28</v>
      </c>
      <c r="AP6" s="64" t="s">
        <v>28</v>
      </c>
      <c r="AQ6" s="64" t="s">
        <v>28</v>
      </c>
      <c r="AR6" s="360" t="s">
        <v>28</v>
      </c>
      <c r="AS6" s="362"/>
    </row>
    <row r="7" spans="1:45" ht="15" customHeight="1" x14ac:dyDescent="0.5">
      <c r="A7" s="5"/>
      <c r="B7" s="70" t="s">
        <v>131</v>
      </c>
      <c r="C7" s="5"/>
      <c r="D7" s="220">
        <v>50591</v>
      </c>
      <c r="E7" s="398">
        <v>50538</v>
      </c>
      <c r="F7" s="398">
        <v>40624</v>
      </c>
      <c r="G7" s="79">
        <v>40602</v>
      </c>
      <c r="H7" s="79">
        <v>40559</v>
      </c>
      <c r="I7" s="79">
        <v>40430</v>
      </c>
      <c r="J7" s="79">
        <v>40331</v>
      </c>
      <c r="K7" s="79">
        <v>40316</v>
      </c>
      <c r="L7" s="5"/>
      <c r="M7" s="220">
        <v>50591</v>
      </c>
      <c r="N7" s="398">
        <v>50591</v>
      </c>
      <c r="O7" s="79">
        <v>50591</v>
      </c>
      <c r="P7" s="79">
        <v>50538</v>
      </c>
      <c r="Q7" s="105">
        <v>50538</v>
      </c>
      <c r="R7" s="79">
        <v>50538</v>
      </c>
      <c r="S7" s="79">
        <v>50538</v>
      </c>
      <c r="T7" s="79">
        <v>40836</v>
      </c>
      <c r="U7" s="105">
        <v>40624</v>
      </c>
      <c r="V7" s="79">
        <v>40624</v>
      </c>
      <c r="W7" s="79">
        <v>40624</v>
      </c>
      <c r="X7" s="388">
        <v>40602</v>
      </c>
      <c r="Y7" s="105">
        <v>40602</v>
      </c>
      <c r="Z7" s="79">
        <v>40601</v>
      </c>
      <c r="AA7" s="79">
        <v>40591</v>
      </c>
      <c r="AB7" s="79">
        <v>40559</v>
      </c>
      <c r="AC7" s="105">
        <v>40559</v>
      </c>
      <c r="AD7" s="79">
        <v>40455</v>
      </c>
      <c r="AE7" s="79">
        <v>40455</v>
      </c>
      <c r="AF7" s="117">
        <v>40430</v>
      </c>
      <c r="AG7" s="105">
        <v>40430</v>
      </c>
      <c r="AH7" s="79">
        <v>40430</v>
      </c>
      <c r="AI7" s="79">
        <v>40430</v>
      </c>
      <c r="AJ7" s="117">
        <v>40331</v>
      </c>
      <c r="AK7" s="105">
        <v>40331</v>
      </c>
      <c r="AL7" s="118">
        <v>40331</v>
      </c>
      <c r="AM7" s="118">
        <v>40316</v>
      </c>
      <c r="AN7" s="119">
        <v>40316</v>
      </c>
      <c r="AO7" s="105">
        <v>40316</v>
      </c>
      <c r="AP7" s="118">
        <v>40316</v>
      </c>
      <c r="AQ7" s="118">
        <v>40314</v>
      </c>
      <c r="AR7" s="119">
        <v>40311</v>
      </c>
      <c r="AS7" s="359"/>
    </row>
    <row r="8" spans="1:45" ht="15" customHeight="1" thickBot="1" x14ac:dyDescent="0.55000000000000004">
      <c r="A8" s="5"/>
      <c r="B8" s="65" t="s">
        <v>132</v>
      </c>
      <c r="C8" s="5"/>
      <c r="D8" s="211">
        <v>970638</v>
      </c>
      <c r="E8" s="401">
        <v>949628</v>
      </c>
      <c r="F8" s="401">
        <v>255951</v>
      </c>
      <c r="G8" s="67">
        <v>184675</v>
      </c>
      <c r="H8" s="67">
        <v>147179</v>
      </c>
      <c r="I8" s="67">
        <v>94650</v>
      </c>
      <c r="J8" s="67">
        <v>77797</v>
      </c>
      <c r="K8" s="67">
        <v>55772</v>
      </c>
      <c r="L8" s="5"/>
      <c r="M8" s="211">
        <v>970638</v>
      </c>
      <c r="N8" s="401">
        <v>973895</v>
      </c>
      <c r="O8" s="67">
        <v>990027</v>
      </c>
      <c r="P8" s="67">
        <v>980075</v>
      </c>
      <c r="Q8" s="96">
        <v>949628</v>
      </c>
      <c r="R8" s="67">
        <v>859634</v>
      </c>
      <c r="S8" s="67">
        <v>890500</v>
      </c>
      <c r="T8" s="67">
        <v>239571</v>
      </c>
      <c r="U8" s="96">
        <v>255951</v>
      </c>
      <c r="V8" s="67">
        <v>246955</v>
      </c>
      <c r="W8" s="67">
        <v>197268</v>
      </c>
      <c r="X8" s="391">
        <v>168993</v>
      </c>
      <c r="Y8" s="96">
        <v>184675</v>
      </c>
      <c r="Z8" s="67">
        <v>141137</v>
      </c>
      <c r="AA8" s="67">
        <v>194337</v>
      </c>
      <c r="AB8" s="67">
        <v>192947</v>
      </c>
      <c r="AC8" s="96">
        <v>147179</v>
      </c>
      <c r="AD8" s="67">
        <v>95001</v>
      </c>
      <c r="AE8" s="67">
        <v>100878</v>
      </c>
      <c r="AF8" s="100">
        <v>99089</v>
      </c>
      <c r="AG8" s="96">
        <v>94650</v>
      </c>
      <c r="AH8" s="67">
        <v>78753</v>
      </c>
      <c r="AI8" s="67">
        <v>76388</v>
      </c>
      <c r="AJ8" s="100">
        <v>78755</v>
      </c>
      <c r="AK8" s="96">
        <v>77797</v>
      </c>
      <c r="AL8" s="91">
        <v>68744</v>
      </c>
      <c r="AM8" s="91">
        <v>71787</v>
      </c>
      <c r="AN8" s="104">
        <v>69641</v>
      </c>
      <c r="AO8" s="129">
        <v>55772</v>
      </c>
      <c r="AP8" s="91">
        <v>35891</v>
      </c>
      <c r="AQ8" s="91">
        <v>36913</v>
      </c>
      <c r="AR8" s="104">
        <v>37346</v>
      </c>
    </row>
    <row r="9" spans="1:45" ht="15" customHeight="1" x14ac:dyDescent="0.5">
      <c r="A9" s="5"/>
      <c r="B9" s="11" t="s">
        <v>133</v>
      </c>
      <c r="C9" s="11"/>
      <c r="D9" s="647">
        <v>1021229</v>
      </c>
      <c r="E9" s="402">
        <v>1000166</v>
      </c>
      <c r="F9" s="402">
        <v>296575</v>
      </c>
      <c r="G9" s="8">
        <v>225277</v>
      </c>
      <c r="H9" s="8">
        <v>187738</v>
      </c>
      <c r="I9" s="8">
        <v>135080</v>
      </c>
      <c r="J9" s="8">
        <v>118128</v>
      </c>
      <c r="K9" s="8">
        <v>96088</v>
      </c>
      <c r="L9" s="5"/>
      <c r="M9" s="647">
        <v>1021229</v>
      </c>
      <c r="N9" s="402">
        <v>1024486</v>
      </c>
      <c r="O9" s="8">
        <v>1040618</v>
      </c>
      <c r="P9" s="8">
        <v>1030613</v>
      </c>
      <c r="Q9" s="127">
        <v>1000166</v>
      </c>
      <c r="R9" s="8">
        <v>910172</v>
      </c>
      <c r="S9" s="8">
        <v>941038</v>
      </c>
      <c r="T9" s="8">
        <v>280407</v>
      </c>
      <c r="U9" s="127">
        <v>296575</v>
      </c>
      <c r="V9" s="8">
        <v>287579</v>
      </c>
      <c r="W9" s="8">
        <v>237892</v>
      </c>
      <c r="X9" s="395">
        <v>209595</v>
      </c>
      <c r="Y9" s="127">
        <v>225277</v>
      </c>
      <c r="Z9" s="8">
        <v>181738</v>
      </c>
      <c r="AA9" s="8">
        <v>234928</v>
      </c>
      <c r="AB9" s="8">
        <v>233506</v>
      </c>
      <c r="AC9" s="127">
        <v>187738</v>
      </c>
      <c r="AD9" s="8">
        <v>135456</v>
      </c>
      <c r="AE9" s="8">
        <v>141333</v>
      </c>
      <c r="AF9" s="128">
        <v>139519</v>
      </c>
      <c r="AG9" s="127">
        <v>135080</v>
      </c>
      <c r="AH9" s="8">
        <v>119183</v>
      </c>
      <c r="AI9" s="8">
        <v>116818</v>
      </c>
      <c r="AJ9" s="128">
        <v>119086</v>
      </c>
      <c r="AK9" s="127">
        <v>118128</v>
      </c>
      <c r="AL9" s="9">
        <v>109075</v>
      </c>
      <c r="AM9" s="9">
        <v>112103</v>
      </c>
      <c r="AN9" s="128">
        <v>109957</v>
      </c>
      <c r="AO9" s="130">
        <v>96088</v>
      </c>
      <c r="AP9" s="9">
        <v>76207</v>
      </c>
      <c r="AQ9" s="9">
        <v>77227</v>
      </c>
      <c r="AR9" s="128">
        <v>77657</v>
      </c>
    </row>
    <row r="10" spans="1:45" ht="15" customHeight="1" x14ac:dyDescent="0.5">
      <c r="A10" s="5"/>
      <c r="B10" s="73" t="s">
        <v>51</v>
      </c>
      <c r="C10" s="5"/>
      <c r="D10" s="217"/>
      <c r="E10" s="403"/>
      <c r="F10" s="403">
        <v>115000</v>
      </c>
      <c r="G10" s="77">
        <v>150000</v>
      </c>
      <c r="H10" s="77">
        <v>150000</v>
      </c>
      <c r="I10" s="77">
        <v>75000</v>
      </c>
      <c r="J10" s="77"/>
      <c r="K10" s="77"/>
      <c r="L10" s="5"/>
      <c r="M10" s="217"/>
      <c r="N10" s="403"/>
      <c r="O10" s="77"/>
      <c r="P10" s="77"/>
      <c r="Q10" s="115"/>
      <c r="R10" s="77"/>
      <c r="S10" s="77"/>
      <c r="T10" s="77">
        <v>115000</v>
      </c>
      <c r="U10" s="115">
        <v>115000</v>
      </c>
      <c r="V10" s="77">
        <v>115000</v>
      </c>
      <c r="W10" s="77">
        <v>172450</v>
      </c>
      <c r="X10" s="390">
        <v>157450</v>
      </c>
      <c r="Y10" s="115">
        <v>150000</v>
      </c>
      <c r="Z10" s="77">
        <v>150000</v>
      </c>
      <c r="AA10" s="77">
        <v>150000</v>
      </c>
      <c r="AB10" s="77">
        <v>150000</v>
      </c>
      <c r="AC10" s="115">
        <v>150000</v>
      </c>
      <c r="AD10" s="77">
        <v>150000</v>
      </c>
      <c r="AE10" s="77">
        <v>150000</v>
      </c>
      <c r="AF10" s="121">
        <v>75000</v>
      </c>
      <c r="AG10" s="115">
        <v>75000</v>
      </c>
      <c r="AH10" s="77">
        <v>75000</v>
      </c>
      <c r="AI10" s="73"/>
      <c r="AJ10" s="136"/>
      <c r="AK10" s="115"/>
      <c r="AL10" s="77"/>
      <c r="AM10" s="73"/>
      <c r="AN10" s="137"/>
      <c r="AO10" s="115"/>
      <c r="AP10" s="77"/>
      <c r="AQ10" s="73"/>
      <c r="AR10" s="137"/>
    </row>
    <row r="11" spans="1:45" ht="15" customHeight="1" thickBot="1" x14ac:dyDescent="0.55000000000000004">
      <c r="A11" s="5"/>
      <c r="B11" s="65" t="s">
        <v>110</v>
      </c>
      <c r="C11" s="5"/>
      <c r="D11" s="211">
        <v>22530</v>
      </c>
      <c r="E11" s="401">
        <v>21497</v>
      </c>
      <c r="F11" s="401">
        <v>20909</v>
      </c>
      <c r="G11" s="67">
        <v>16077</v>
      </c>
      <c r="H11" s="67">
        <v>12750</v>
      </c>
      <c r="I11" s="67">
        <v>25188</v>
      </c>
      <c r="J11" s="67">
        <v>19475</v>
      </c>
      <c r="K11" s="67">
        <v>11597</v>
      </c>
      <c r="L11" s="5"/>
      <c r="M11" s="211">
        <v>22530</v>
      </c>
      <c r="N11" s="401">
        <v>21395</v>
      </c>
      <c r="O11" s="67">
        <v>22318</v>
      </c>
      <c r="P11" s="67">
        <v>18377</v>
      </c>
      <c r="Q11" s="96">
        <v>21497</v>
      </c>
      <c r="R11" s="67">
        <v>20629</v>
      </c>
      <c r="S11" s="67">
        <v>20877</v>
      </c>
      <c r="T11" s="67">
        <v>21732</v>
      </c>
      <c r="U11" s="96">
        <v>20909</v>
      </c>
      <c r="V11" s="67">
        <v>20333</v>
      </c>
      <c r="W11" s="67">
        <v>18784</v>
      </c>
      <c r="X11" s="391">
        <v>15148</v>
      </c>
      <c r="Y11" s="96">
        <v>16077</v>
      </c>
      <c r="Z11" s="67">
        <v>15280</v>
      </c>
      <c r="AA11" s="67">
        <v>19149</v>
      </c>
      <c r="AB11" s="67">
        <v>16709</v>
      </c>
      <c r="AC11" s="96">
        <v>12750</v>
      </c>
      <c r="AD11" s="67">
        <v>23425</v>
      </c>
      <c r="AE11" s="67">
        <v>24565</v>
      </c>
      <c r="AF11" s="100">
        <v>25415</v>
      </c>
      <c r="AG11" s="96">
        <v>25188</v>
      </c>
      <c r="AH11" s="67">
        <v>20608</v>
      </c>
      <c r="AI11" s="67">
        <v>21062</v>
      </c>
      <c r="AJ11" s="100">
        <v>22191</v>
      </c>
      <c r="AK11" s="96">
        <v>19475</v>
      </c>
      <c r="AL11" s="91">
        <v>12173</v>
      </c>
      <c r="AM11" s="91">
        <v>12301</v>
      </c>
      <c r="AN11" s="104">
        <v>16591</v>
      </c>
      <c r="AO11" s="96">
        <v>11597</v>
      </c>
      <c r="AP11" s="91">
        <v>10971</v>
      </c>
      <c r="AQ11" s="91">
        <v>10834</v>
      </c>
      <c r="AR11" s="104">
        <v>14175</v>
      </c>
    </row>
    <row r="12" spans="1:45" ht="15" customHeight="1" thickBot="1" x14ac:dyDescent="0.55000000000000004">
      <c r="A12" s="5"/>
      <c r="B12" s="66" t="s">
        <v>52</v>
      </c>
      <c r="C12" s="11"/>
      <c r="D12" s="646">
        <v>1043759</v>
      </c>
      <c r="E12" s="431">
        <v>1021663</v>
      </c>
      <c r="F12" s="431">
        <v>432484</v>
      </c>
      <c r="G12" s="89">
        <v>391354</v>
      </c>
      <c r="H12" s="89">
        <v>350488</v>
      </c>
      <c r="I12" s="89">
        <v>235268</v>
      </c>
      <c r="J12" s="89">
        <v>137603</v>
      </c>
      <c r="K12" s="89">
        <v>107685</v>
      </c>
      <c r="L12" s="5"/>
      <c r="M12" s="646">
        <v>1043759</v>
      </c>
      <c r="N12" s="431">
        <v>1045881</v>
      </c>
      <c r="O12" s="89">
        <v>1062936</v>
      </c>
      <c r="P12" s="89">
        <v>1048990</v>
      </c>
      <c r="Q12" s="101">
        <v>1021663</v>
      </c>
      <c r="R12" s="89">
        <v>930801</v>
      </c>
      <c r="S12" s="89">
        <v>961915</v>
      </c>
      <c r="T12" s="89">
        <v>417139</v>
      </c>
      <c r="U12" s="101">
        <v>432484</v>
      </c>
      <c r="V12" s="89">
        <v>422912</v>
      </c>
      <c r="W12" s="89">
        <v>429126</v>
      </c>
      <c r="X12" s="393">
        <v>382193</v>
      </c>
      <c r="Y12" s="101">
        <v>391354</v>
      </c>
      <c r="Z12" s="89">
        <v>347019</v>
      </c>
      <c r="AA12" s="89">
        <v>404077</v>
      </c>
      <c r="AB12" s="89">
        <v>400215</v>
      </c>
      <c r="AC12" s="101">
        <v>350488</v>
      </c>
      <c r="AD12" s="89">
        <v>308881</v>
      </c>
      <c r="AE12" s="89">
        <v>315898</v>
      </c>
      <c r="AF12" s="102">
        <v>239934</v>
      </c>
      <c r="AG12" s="101">
        <v>235268</v>
      </c>
      <c r="AH12" s="89">
        <v>214791</v>
      </c>
      <c r="AI12" s="89">
        <v>137880</v>
      </c>
      <c r="AJ12" s="102">
        <v>141277</v>
      </c>
      <c r="AK12" s="101">
        <v>137603</v>
      </c>
      <c r="AL12" s="89">
        <v>121248</v>
      </c>
      <c r="AM12" s="89">
        <v>124404</v>
      </c>
      <c r="AN12" s="102">
        <v>126548</v>
      </c>
      <c r="AO12" s="101">
        <v>107685</v>
      </c>
      <c r="AP12" s="89">
        <v>87178</v>
      </c>
      <c r="AQ12" s="89">
        <v>88061</v>
      </c>
      <c r="AR12" s="102">
        <v>91832</v>
      </c>
    </row>
    <row r="13" spans="1:45" ht="15" customHeight="1" x14ac:dyDescent="0.5">
      <c r="A13" s="5"/>
      <c r="B13" s="70" t="s">
        <v>134</v>
      </c>
      <c r="C13" s="5"/>
      <c r="D13" s="220">
        <v>496373</v>
      </c>
      <c r="E13" s="398">
        <v>370936</v>
      </c>
      <c r="F13" s="398">
        <v>441190</v>
      </c>
      <c r="G13" s="79">
        <v>363683</v>
      </c>
      <c r="H13" s="79">
        <v>285383</v>
      </c>
      <c r="I13" s="79">
        <v>194144</v>
      </c>
      <c r="J13" s="79">
        <v>192017</v>
      </c>
      <c r="K13" s="79">
        <v>83670</v>
      </c>
      <c r="L13" s="5"/>
      <c r="M13" s="220">
        <v>496373</v>
      </c>
      <c r="N13" s="398">
        <v>396618</v>
      </c>
      <c r="O13" s="79">
        <v>371261</v>
      </c>
      <c r="P13" s="79">
        <v>370824</v>
      </c>
      <c r="Q13" s="105">
        <v>370936</v>
      </c>
      <c r="R13" s="79">
        <v>288689</v>
      </c>
      <c r="S13" s="79">
        <v>287675</v>
      </c>
      <c r="T13" s="79">
        <v>442581</v>
      </c>
      <c r="U13" s="105">
        <v>441190</v>
      </c>
      <c r="V13" s="79">
        <v>441082</v>
      </c>
      <c r="W13" s="79">
        <v>439904</v>
      </c>
      <c r="X13" s="388">
        <v>438727</v>
      </c>
      <c r="Y13" s="105">
        <v>363683</v>
      </c>
      <c r="Z13" s="79">
        <v>362593</v>
      </c>
      <c r="AA13" s="79">
        <v>287332</v>
      </c>
      <c r="AB13" s="79">
        <v>286325</v>
      </c>
      <c r="AC13" s="105">
        <v>285383</v>
      </c>
      <c r="AD13" s="79">
        <v>277121</v>
      </c>
      <c r="AE13" s="79">
        <v>195207</v>
      </c>
      <c r="AF13" s="117">
        <v>194676</v>
      </c>
      <c r="AG13" s="105">
        <v>194144</v>
      </c>
      <c r="AH13" s="79">
        <v>193612</v>
      </c>
      <c r="AI13" s="79">
        <v>193080</v>
      </c>
      <c r="AJ13" s="117">
        <v>192549</v>
      </c>
      <c r="AK13" s="105">
        <v>192017</v>
      </c>
      <c r="AL13" s="118">
        <v>191543</v>
      </c>
      <c r="AM13" s="118">
        <v>133547</v>
      </c>
      <c r="AN13" s="119">
        <v>83809</v>
      </c>
      <c r="AO13" s="105">
        <v>83670</v>
      </c>
      <c r="AP13" s="118">
        <v>83532</v>
      </c>
      <c r="AQ13" s="118">
        <v>83394</v>
      </c>
      <c r="AR13" s="119">
        <v>83323</v>
      </c>
    </row>
    <row r="14" spans="1:45" ht="15" customHeight="1" x14ac:dyDescent="0.5">
      <c r="A14" s="5"/>
      <c r="B14" s="71" t="s">
        <v>135</v>
      </c>
      <c r="C14" s="5"/>
      <c r="D14" s="217">
        <v>683968</v>
      </c>
      <c r="E14" s="403">
        <v>559953</v>
      </c>
      <c r="F14" s="403">
        <v>652745</v>
      </c>
      <c r="G14" s="77">
        <v>668669</v>
      </c>
      <c r="H14" s="77">
        <v>301409</v>
      </c>
      <c r="I14" s="77">
        <v>187917</v>
      </c>
      <c r="J14" s="77">
        <v>140743</v>
      </c>
      <c r="K14" s="77">
        <v>157666</v>
      </c>
      <c r="L14" s="5"/>
      <c r="M14" s="217">
        <v>683968</v>
      </c>
      <c r="N14" s="403">
        <v>588308</v>
      </c>
      <c r="O14" s="77">
        <v>575030</v>
      </c>
      <c r="P14" s="77">
        <v>517109</v>
      </c>
      <c r="Q14" s="115">
        <v>559953</v>
      </c>
      <c r="R14" s="77">
        <v>534401</v>
      </c>
      <c r="S14" s="77">
        <v>580568</v>
      </c>
      <c r="T14" s="77">
        <v>691279</v>
      </c>
      <c r="U14" s="115">
        <v>652745</v>
      </c>
      <c r="V14" s="77">
        <v>740362</v>
      </c>
      <c r="W14" s="77">
        <v>797055</v>
      </c>
      <c r="X14" s="390">
        <v>686410</v>
      </c>
      <c r="Y14" s="115">
        <v>668669</v>
      </c>
      <c r="Z14" s="77">
        <v>387368</v>
      </c>
      <c r="AA14" s="77">
        <v>326547</v>
      </c>
      <c r="AB14" s="77">
        <v>312723</v>
      </c>
      <c r="AC14" s="107">
        <v>301409</v>
      </c>
      <c r="AD14" s="108">
        <v>265161</v>
      </c>
      <c r="AE14" s="108">
        <v>233091</v>
      </c>
      <c r="AF14" s="109">
        <v>236309</v>
      </c>
      <c r="AG14" s="107">
        <v>187917</v>
      </c>
      <c r="AH14" s="108">
        <v>209616</v>
      </c>
      <c r="AI14" s="108">
        <v>152506</v>
      </c>
      <c r="AJ14" s="109">
        <v>149645</v>
      </c>
      <c r="AK14" s="107">
        <v>140743</v>
      </c>
      <c r="AL14" s="110">
        <v>70577</v>
      </c>
      <c r="AM14" s="110">
        <v>29292</v>
      </c>
      <c r="AN14" s="111">
        <v>81937</v>
      </c>
      <c r="AO14" s="107">
        <v>157666</v>
      </c>
      <c r="AP14" s="110">
        <v>179701</v>
      </c>
      <c r="AQ14" s="110">
        <v>158588</v>
      </c>
      <c r="AR14" s="111">
        <v>67212</v>
      </c>
    </row>
    <row r="15" spans="1:45" x14ac:dyDescent="0.5">
      <c r="A15" s="5"/>
      <c r="B15" s="71" t="s">
        <v>136</v>
      </c>
      <c r="C15" s="5"/>
      <c r="D15" s="217">
        <v>6435</v>
      </c>
      <c r="E15" s="403">
        <v>4894</v>
      </c>
      <c r="F15" s="403">
        <v>4721</v>
      </c>
      <c r="G15" s="77">
        <v>5133</v>
      </c>
      <c r="H15" s="77">
        <v>4078</v>
      </c>
      <c r="I15" s="680">
        <v>2139</v>
      </c>
      <c r="J15" s="680">
        <v>905</v>
      </c>
      <c r="K15" s="680">
        <v>898</v>
      </c>
      <c r="L15" s="5"/>
      <c r="M15" s="217">
        <v>6435</v>
      </c>
      <c r="N15" s="403">
        <v>2327</v>
      </c>
      <c r="O15" s="77">
        <v>2422</v>
      </c>
      <c r="P15" s="77">
        <v>5042</v>
      </c>
      <c r="Q15" s="115">
        <v>4894</v>
      </c>
      <c r="R15" s="77">
        <v>4824</v>
      </c>
      <c r="S15" s="77">
        <v>4767</v>
      </c>
      <c r="T15" s="77">
        <v>4770</v>
      </c>
      <c r="U15" s="115">
        <v>4721</v>
      </c>
      <c r="V15" s="77">
        <v>5236</v>
      </c>
      <c r="W15" s="77">
        <v>5188</v>
      </c>
      <c r="X15" s="390">
        <v>4584</v>
      </c>
      <c r="Y15" s="115">
        <v>5133</v>
      </c>
      <c r="Z15" s="684">
        <v>81909</v>
      </c>
      <c r="AA15" s="684">
        <v>21971</v>
      </c>
      <c r="AB15" s="687">
        <v>17826</v>
      </c>
      <c r="AC15" s="108">
        <v>4078</v>
      </c>
      <c r="AD15" s="684">
        <v>10349</v>
      </c>
      <c r="AE15" s="684">
        <v>2982</v>
      </c>
      <c r="AF15" s="687">
        <v>2385</v>
      </c>
      <c r="AG15" s="684">
        <v>2139</v>
      </c>
      <c r="AH15" s="684">
        <v>899</v>
      </c>
      <c r="AI15" s="684">
        <v>899</v>
      </c>
      <c r="AJ15" s="687">
        <v>902</v>
      </c>
      <c r="AK15" s="684">
        <v>905</v>
      </c>
      <c r="AL15" s="684">
        <v>910</v>
      </c>
      <c r="AM15" s="684">
        <v>910</v>
      </c>
      <c r="AN15" s="687">
        <v>931</v>
      </c>
      <c r="AO15" s="684">
        <v>898</v>
      </c>
      <c r="AP15" s="684">
        <v>1497</v>
      </c>
      <c r="AQ15" s="684">
        <v>1499</v>
      </c>
      <c r="AR15" s="687">
        <v>1500</v>
      </c>
    </row>
    <row r="16" spans="1:45" x14ac:dyDescent="0.5">
      <c r="A16" s="5"/>
      <c r="B16" s="71" t="s">
        <v>122</v>
      </c>
      <c r="C16" s="5"/>
      <c r="D16" s="217">
        <v>47340</v>
      </c>
      <c r="E16" s="403">
        <v>38114</v>
      </c>
      <c r="F16" s="403">
        <v>66652</v>
      </c>
      <c r="G16" s="77">
        <v>31783</v>
      </c>
      <c r="H16" s="77">
        <v>8299</v>
      </c>
      <c r="I16" s="681"/>
      <c r="J16" s="681"/>
      <c r="K16" s="681"/>
      <c r="L16" s="5"/>
      <c r="M16" s="217">
        <v>47340</v>
      </c>
      <c r="N16" s="403">
        <v>22931</v>
      </c>
      <c r="O16" s="77">
        <v>25972</v>
      </c>
      <c r="P16" s="77">
        <v>40790</v>
      </c>
      <c r="Q16" s="115">
        <v>38114</v>
      </c>
      <c r="R16" s="77">
        <v>38555</v>
      </c>
      <c r="S16" s="77">
        <v>30529</v>
      </c>
      <c r="T16" s="77">
        <v>45521</v>
      </c>
      <c r="U16" s="115">
        <v>66652</v>
      </c>
      <c r="V16" s="77">
        <v>35834</v>
      </c>
      <c r="W16" s="77">
        <v>29064</v>
      </c>
      <c r="X16" s="390">
        <v>40435</v>
      </c>
      <c r="Y16" s="115">
        <v>31783</v>
      </c>
      <c r="Z16" s="681"/>
      <c r="AA16" s="681"/>
      <c r="AB16" s="683"/>
      <c r="AC16" s="77">
        <v>8299</v>
      </c>
      <c r="AD16" s="681"/>
      <c r="AE16" s="681"/>
      <c r="AF16" s="683"/>
      <c r="AG16" s="681"/>
      <c r="AH16" s="681"/>
      <c r="AI16" s="681"/>
      <c r="AJ16" s="683"/>
      <c r="AK16" s="681"/>
      <c r="AL16" s="681"/>
      <c r="AM16" s="681"/>
      <c r="AN16" s="683"/>
      <c r="AO16" s="681"/>
      <c r="AP16" s="681"/>
      <c r="AQ16" s="681"/>
      <c r="AR16" s="683"/>
    </row>
    <row r="17" spans="1:44" ht="15" customHeight="1" x14ac:dyDescent="0.5">
      <c r="A17" s="5"/>
      <c r="B17" s="71" t="s">
        <v>137</v>
      </c>
      <c r="C17" s="5"/>
      <c r="D17" s="645">
        <v>26951</v>
      </c>
      <c r="E17" s="245">
        <v>17834</v>
      </c>
      <c r="F17" s="245">
        <v>13572</v>
      </c>
      <c r="G17" s="108">
        <v>10996</v>
      </c>
      <c r="H17" s="108">
        <v>9220</v>
      </c>
      <c r="I17" s="108">
        <v>8307</v>
      </c>
      <c r="J17" s="108">
        <v>13037</v>
      </c>
      <c r="K17" s="108"/>
      <c r="L17" s="5"/>
      <c r="M17" s="645">
        <v>26951</v>
      </c>
      <c r="N17" s="245">
        <v>30513</v>
      </c>
      <c r="O17" s="108">
        <v>33185</v>
      </c>
      <c r="P17" s="108">
        <v>21336</v>
      </c>
      <c r="Q17" s="107">
        <v>17834</v>
      </c>
      <c r="R17" s="108">
        <v>11802</v>
      </c>
      <c r="S17" s="108">
        <v>10713</v>
      </c>
      <c r="T17" s="108">
        <v>12417</v>
      </c>
      <c r="U17" s="107">
        <v>13572</v>
      </c>
      <c r="V17" s="108">
        <v>7042</v>
      </c>
      <c r="W17" s="108">
        <v>8812</v>
      </c>
      <c r="X17" s="389">
        <v>10257</v>
      </c>
      <c r="Y17" s="107">
        <v>10996</v>
      </c>
      <c r="Z17" s="108">
        <v>10025</v>
      </c>
      <c r="AA17" s="108">
        <v>10353</v>
      </c>
      <c r="AB17" s="108">
        <v>7972</v>
      </c>
      <c r="AC17" s="107">
        <v>9220</v>
      </c>
      <c r="AD17" s="108">
        <v>8530</v>
      </c>
      <c r="AE17" s="108">
        <v>7242</v>
      </c>
      <c r="AF17" s="109">
        <v>7325</v>
      </c>
      <c r="AG17" s="107">
        <v>8307</v>
      </c>
      <c r="AH17" s="108">
        <v>9969</v>
      </c>
      <c r="AI17" s="108">
        <v>9996</v>
      </c>
      <c r="AJ17" s="109">
        <v>12058</v>
      </c>
      <c r="AK17" s="107">
        <v>13037</v>
      </c>
      <c r="AL17" s="110">
        <v>4540</v>
      </c>
      <c r="AM17" s="110">
        <v>1616</v>
      </c>
      <c r="AN17" s="111">
        <v>1716</v>
      </c>
      <c r="AO17" s="107"/>
      <c r="AP17" s="110"/>
      <c r="AQ17" s="110"/>
      <c r="AR17" s="111"/>
    </row>
    <row r="18" spans="1:44" ht="15" customHeight="1" x14ac:dyDescent="0.5">
      <c r="A18" s="5"/>
      <c r="B18" s="71" t="s">
        <v>138</v>
      </c>
      <c r="C18" s="5"/>
      <c r="D18" s="217">
        <v>91954</v>
      </c>
      <c r="E18" s="403">
        <v>82434</v>
      </c>
      <c r="F18" s="403">
        <v>42586</v>
      </c>
      <c r="G18" s="77">
        <v>40212</v>
      </c>
      <c r="H18" s="77">
        <v>23868</v>
      </c>
      <c r="I18" s="77">
        <v>20390</v>
      </c>
      <c r="J18" s="77">
        <v>6096</v>
      </c>
      <c r="K18" s="77">
        <v>3066</v>
      </c>
      <c r="L18" s="5"/>
      <c r="M18" s="217">
        <v>91954</v>
      </c>
      <c r="N18" s="403">
        <v>90950</v>
      </c>
      <c r="O18" s="77">
        <v>92524</v>
      </c>
      <c r="P18" s="77">
        <v>102153</v>
      </c>
      <c r="Q18" s="107">
        <v>82434</v>
      </c>
      <c r="R18" s="77">
        <v>57876</v>
      </c>
      <c r="S18" s="77">
        <v>49643</v>
      </c>
      <c r="T18" s="77">
        <v>48779</v>
      </c>
      <c r="U18" s="115">
        <v>42586</v>
      </c>
      <c r="V18" s="77">
        <v>42043</v>
      </c>
      <c r="W18" s="77">
        <v>39683</v>
      </c>
      <c r="X18" s="390">
        <v>39539</v>
      </c>
      <c r="Y18" s="115">
        <v>40212</v>
      </c>
      <c r="Z18" s="77">
        <v>25373</v>
      </c>
      <c r="AA18" s="77">
        <v>21610</v>
      </c>
      <c r="AB18" s="77">
        <v>21081</v>
      </c>
      <c r="AC18" s="107">
        <v>23868</v>
      </c>
      <c r="AD18" s="108">
        <v>22256</v>
      </c>
      <c r="AE18" s="108">
        <v>20771</v>
      </c>
      <c r="AF18" s="109">
        <v>20736</v>
      </c>
      <c r="AG18" s="107">
        <v>20390</v>
      </c>
      <c r="AH18" s="108">
        <v>6534</v>
      </c>
      <c r="AI18" s="108">
        <v>6551</v>
      </c>
      <c r="AJ18" s="109">
        <v>7729</v>
      </c>
      <c r="AK18" s="107">
        <v>6096</v>
      </c>
      <c r="AL18" s="110">
        <v>3930</v>
      </c>
      <c r="AM18" s="110">
        <v>3118</v>
      </c>
      <c r="AN18" s="111">
        <v>3072</v>
      </c>
      <c r="AO18" s="107">
        <v>3066</v>
      </c>
      <c r="AP18" s="112">
        <v>884</v>
      </c>
      <c r="AQ18" s="112">
        <v>881</v>
      </c>
      <c r="AR18" s="116">
        <v>881</v>
      </c>
    </row>
    <row r="19" spans="1:44" ht="15" customHeight="1" thickBot="1" x14ac:dyDescent="0.55000000000000004">
      <c r="A19" s="5"/>
      <c r="B19" s="65" t="s">
        <v>124</v>
      </c>
      <c r="C19" s="5"/>
      <c r="D19" s="211">
        <v>14509</v>
      </c>
      <c r="E19" s="401">
        <v>14906</v>
      </c>
      <c r="F19" s="401">
        <v>15988</v>
      </c>
      <c r="G19" s="67">
        <v>19670</v>
      </c>
      <c r="H19" s="67">
        <v>12378</v>
      </c>
      <c r="I19" s="67">
        <v>11999</v>
      </c>
      <c r="J19" s="67">
        <v>10241</v>
      </c>
      <c r="K19" s="67">
        <v>2986</v>
      </c>
      <c r="L19" s="5"/>
      <c r="M19" s="211">
        <v>14509</v>
      </c>
      <c r="N19" s="401">
        <v>13980</v>
      </c>
      <c r="O19" s="67">
        <v>13274</v>
      </c>
      <c r="P19" s="67">
        <v>14817</v>
      </c>
      <c r="Q19" s="96">
        <v>14906</v>
      </c>
      <c r="R19" s="67">
        <v>15838</v>
      </c>
      <c r="S19" s="67">
        <v>15726</v>
      </c>
      <c r="T19" s="67">
        <v>15503</v>
      </c>
      <c r="U19" s="96">
        <v>15988</v>
      </c>
      <c r="V19" s="67">
        <v>17114</v>
      </c>
      <c r="W19" s="67">
        <v>21281</v>
      </c>
      <c r="X19" s="391">
        <v>19016</v>
      </c>
      <c r="Y19" s="96">
        <v>19670</v>
      </c>
      <c r="Z19" s="67">
        <v>21240</v>
      </c>
      <c r="AA19" s="67">
        <v>17946</v>
      </c>
      <c r="AB19" s="67">
        <v>14852</v>
      </c>
      <c r="AC19" s="96">
        <v>12378</v>
      </c>
      <c r="AD19" s="67">
        <v>13459</v>
      </c>
      <c r="AE19" s="67">
        <v>11736</v>
      </c>
      <c r="AF19" s="100">
        <v>12350</v>
      </c>
      <c r="AG19" s="96">
        <v>11999</v>
      </c>
      <c r="AH19" s="67">
        <v>11955</v>
      </c>
      <c r="AI19" s="67">
        <v>12184</v>
      </c>
      <c r="AJ19" s="100">
        <v>12831</v>
      </c>
      <c r="AK19" s="96">
        <v>10241</v>
      </c>
      <c r="AL19" s="91">
        <v>5830</v>
      </c>
      <c r="AM19" s="91">
        <v>2385</v>
      </c>
      <c r="AN19" s="104">
        <v>2011</v>
      </c>
      <c r="AO19" s="96">
        <v>2986</v>
      </c>
      <c r="AP19" s="91">
        <v>2899</v>
      </c>
      <c r="AQ19" s="91">
        <v>2518</v>
      </c>
      <c r="AR19" s="104">
        <v>2369</v>
      </c>
    </row>
    <row r="20" spans="1:44" ht="16.5" customHeight="1" thickBot="1" x14ac:dyDescent="0.55000000000000004">
      <c r="A20" s="5"/>
      <c r="B20" s="66" t="s">
        <v>139</v>
      </c>
      <c r="C20" s="11"/>
      <c r="D20" s="646">
        <v>1367530</v>
      </c>
      <c r="E20" s="431">
        <v>1089071</v>
      </c>
      <c r="F20" s="431">
        <v>1237454</v>
      </c>
      <c r="G20" s="89">
        <v>1140146</v>
      </c>
      <c r="H20" s="89">
        <v>644635</v>
      </c>
      <c r="I20" s="89">
        <v>424896</v>
      </c>
      <c r="J20" s="89">
        <v>363039</v>
      </c>
      <c r="K20" s="89">
        <v>248286</v>
      </c>
      <c r="L20" s="5"/>
      <c r="M20" s="646">
        <v>1367530</v>
      </c>
      <c r="N20" s="431">
        <v>1145627</v>
      </c>
      <c r="O20" s="89">
        <v>1113668</v>
      </c>
      <c r="P20" s="89">
        <v>1072071</v>
      </c>
      <c r="Q20" s="101">
        <v>1089071</v>
      </c>
      <c r="R20" s="89">
        <v>951985</v>
      </c>
      <c r="S20" s="89">
        <v>979621</v>
      </c>
      <c r="T20" s="89">
        <v>1260850</v>
      </c>
      <c r="U20" s="101">
        <v>1237454</v>
      </c>
      <c r="V20" s="89">
        <v>1288713</v>
      </c>
      <c r="W20" s="89">
        <v>1340987</v>
      </c>
      <c r="X20" s="393">
        <v>1238968</v>
      </c>
      <c r="Y20" s="101">
        <v>1140146</v>
      </c>
      <c r="Z20" s="89">
        <v>888508</v>
      </c>
      <c r="AA20" s="89">
        <v>685759</v>
      </c>
      <c r="AB20" s="89">
        <v>660779</v>
      </c>
      <c r="AC20" s="101">
        <v>644635</v>
      </c>
      <c r="AD20" s="89">
        <v>596876</v>
      </c>
      <c r="AE20" s="89">
        <v>471029</v>
      </c>
      <c r="AF20" s="102">
        <v>473781</v>
      </c>
      <c r="AG20" s="101">
        <v>424896</v>
      </c>
      <c r="AH20" s="89">
        <v>432585</v>
      </c>
      <c r="AI20" s="89">
        <v>375216</v>
      </c>
      <c r="AJ20" s="102">
        <v>375714</v>
      </c>
      <c r="AK20" s="101">
        <v>363039</v>
      </c>
      <c r="AL20" s="89">
        <v>277330</v>
      </c>
      <c r="AM20" s="89">
        <v>170868</v>
      </c>
      <c r="AN20" s="102">
        <v>173476</v>
      </c>
      <c r="AO20" s="101">
        <v>248286</v>
      </c>
      <c r="AP20" s="89">
        <v>268513</v>
      </c>
      <c r="AQ20" s="89">
        <v>246880</v>
      </c>
      <c r="AR20" s="102">
        <v>155285</v>
      </c>
    </row>
    <row r="21" spans="1:44" ht="15" customHeight="1" x14ac:dyDescent="0.5">
      <c r="A21" s="5"/>
      <c r="B21" s="70" t="s">
        <v>134</v>
      </c>
      <c r="C21" s="5"/>
      <c r="D21" s="220"/>
      <c r="E21" s="398"/>
      <c r="F21" s="398"/>
      <c r="G21" s="79"/>
      <c r="H21" s="79"/>
      <c r="I21" s="79"/>
      <c r="J21" s="79"/>
      <c r="K21" s="79"/>
      <c r="L21" s="5"/>
      <c r="M21" s="220"/>
      <c r="N21" s="398"/>
      <c r="O21" s="79"/>
      <c r="P21" s="79"/>
      <c r="Q21" s="105"/>
      <c r="R21" s="79"/>
      <c r="S21" s="79"/>
      <c r="T21" s="79"/>
      <c r="U21" s="105"/>
      <c r="V21" s="79"/>
      <c r="W21" s="79"/>
      <c r="X21" s="388"/>
      <c r="Y21" s="105"/>
      <c r="Z21" s="432"/>
      <c r="AA21" s="79"/>
      <c r="AB21" s="79"/>
      <c r="AC21" s="105"/>
      <c r="AD21" s="70"/>
      <c r="AE21" s="70"/>
      <c r="AF21" s="106"/>
      <c r="AG21" s="105"/>
      <c r="AH21" s="70"/>
      <c r="AI21" s="70"/>
      <c r="AJ21" s="106"/>
      <c r="AK21" s="105"/>
      <c r="AL21" s="70"/>
      <c r="AM21" s="118">
        <v>88400</v>
      </c>
      <c r="AN21" s="106"/>
      <c r="AO21" s="105"/>
      <c r="AP21" s="70"/>
      <c r="AQ21" s="118"/>
      <c r="AR21" s="119">
        <v>7600</v>
      </c>
    </row>
    <row r="22" spans="1:44" ht="15" customHeight="1" x14ac:dyDescent="0.5">
      <c r="A22" s="5"/>
      <c r="B22" s="73" t="s">
        <v>140</v>
      </c>
      <c r="C22" s="5"/>
      <c r="D22" s="217">
        <v>8550</v>
      </c>
      <c r="E22" s="403"/>
      <c r="F22" s="403"/>
      <c r="G22" s="77"/>
      <c r="H22" s="77"/>
      <c r="I22" s="77"/>
      <c r="J22" s="77"/>
      <c r="K22" s="77"/>
      <c r="L22" s="5"/>
      <c r="M22" s="217">
        <v>8550</v>
      </c>
      <c r="N22" s="403">
        <v>42385</v>
      </c>
      <c r="O22" s="77">
        <v>23477</v>
      </c>
      <c r="P22" s="77"/>
      <c r="Q22" s="115"/>
      <c r="R22" s="77"/>
      <c r="S22" s="77">
        <v>138821</v>
      </c>
      <c r="T22" s="77">
        <v>72145</v>
      </c>
      <c r="U22" s="115"/>
      <c r="V22" s="77"/>
      <c r="W22" s="77"/>
      <c r="X22" s="390"/>
      <c r="Y22" s="115"/>
      <c r="Z22" s="455"/>
      <c r="AA22" s="77"/>
      <c r="AB22" s="77"/>
      <c r="AC22" s="115"/>
      <c r="AD22" s="73"/>
      <c r="AE22" s="73"/>
      <c r="AF22" s="136"/>
      <c r="AG22" s="115"/>
      <c r="AH22" s="73"/>
      <c r="AI22" s="73"/>
      <c r="AJ22" s="136"/>
      <c r="AK22" s="115"/>
      <c r="AL22" s="73"/>
      <c r="AM22" s="122"/>
      <c r="AN22" s="136"/>
      <c r="AO22" s="115"/>
      <c r="AP22" s="73"/>
      <c r="AQ22" s="122"/>
      <c r="AR22" s="123"/>
    </row>
    <row r="23" spans="1:44" ht="15" customHeight="1" x14ac:dyDescent="0.5">
      <c r="A23" s="5"/>
      <c r="B23" s="71" t="s">
        <v>135</v>
      </c>
      <c r="C23" s="5"/>
      <c r="D23" s="217">
        <v>271604</v>
      </c>
      <c r="E23" s="403">
        <v>527504</v>
      </c>
      <c r="F23" s="403">
        <v>237600</v>
      </c>
      <c r="G23" s="77">
        <v>55090</v>
      </c>
      <c r="H23" s="77">
        <v>45589</v>
      </c>
      <c r="I23" s="77">
        <v>33504</v>
      </c>
      <c r="J23" s="77">
        <v>66772</v>
      </c>
      <c r="K23" s="77">
        <v>56111</v>
      </c>
      <c r="L23" s="5"/>
      <c r="M23" s="217">
        <v>271604</v>
      </c>
      <c r="N23" s="403">
        <v>349757</v>
      </c>
      <c r="O23" s="77">
        <v>324144</v>
      </c>
      <c r="P23" s="77">
        <v>479944</v>
      </c>
      <c r="Q23" s="115">
        <v>527504</v>
      </c>
      <c r="R23" s="77">
        <v>455230</v>
      </c>
      <c r="S23" s="77">
        <v>238901</v>
      </c>
      <c r="T23" s="77">
        <v>221652</v>
      </c>
      <c r="U23" s="115">
        <v>237600</v>
      </c>
      <c r="V23" s="77">
        <v>157178</v>
      </c>
      <c r="W23" s="77">
        <v>105388</v>
      </c>
      <c r="X23" s="390">
        <v>66611</v>
      </c>
      <c r="Y23" s="115">
        <v>55090</v>
      </c>
      <c r="Z23" s="77">
        <v>110844</v>
      </c>
      <c r="AA23" s="77">
        <v>107697</v>
      </c>
      <c r="AB23" s="77">
        <v>65458</v>
      </c>
      <c r="AC23" s="107">
        <v>45589</v>
      </c>
      <c r="AD23" s="108">
        <v>78655</v>
      </c>
      <c r="AE23" s="108">
        <v>50361</v>
      </c>
      <c r="AF23" s="109">
        <v>42937</v>
      </c>
      <c r="AG23" s="107">
        <v>33504</v>
      </c>
      <c r="AH23" s="108">
        <v>29845</v>
      </c>
      <c r="AI23" s="108">
        <v>75572</v>
      </c>
      <c r="AJ23" s="109">
        <v>95642</v>
      </c>
      <c r="AK23" s="107">
        <v>66772</v>
      </c>
      <c r="AL23" s="110">
        <v>137502</v>
      </c>
      <c r="AM23" s="110">
        <v>99074</v>
      </c>
      <c r="AN23" s="111">
        <v>50522</v>
      </c>
      <c r="AO23" s="107">
        <v>56111</v>
      </c>
      <c r="AP23" s="110">
        <v>49871</v>
      </c>
      <c r="AQ23" s="110">
        <v>48670</v>
      </c>
      <c r="AR23" s="111">
        <v>72454</v>
      </c>
    </row>
    <row r="24" spans="1:44" ht="15" customHeight="1" x14ac:dyDescent="0.5">
      <c r="A24" s="5"/>
      <c r="B24" s="71" t="s">
        <v>137</v>
      </c>
      <c r="C24" s="5"/>
      <c r="D24" s="217">
        <v>3888</v>
      </c>
      <c r="E24" s="403">
        <v>3479</v>
      </c>
      <c r="F24" s="403">
        <v>3505</v>
      </c>
      <c r="G24" s="77">
        <v>3282</v>
      </c>
      <c r="H24" s="77">
        <v>2123</v>
      </c>
      <c r="I24" s="77">
        <v>1739</v>
      </c>
      <c r="J24" s="77">
        <v>1493</v>
      </c>
      <c r="K24" s="77"/>
      <c r="L24" s="5"/>
      <c r="M24" s="217">
        <v>3888</v>
      </c>
      <c r="N24" s="403">
        <v>4316</v>
      </c>
      <c r="O24" s="77">
        <v>4515</v>
      </c>
      <c r="P24" s="77">
        <v>4056</v>
      </c>
      <c r="Q24" s="115">
        <v>3479</v>
      </c>
      <c r="R24" s="77">
        <v>3778</v>
      </c>
      <c r="S24" s="77">
        <v>4853</v>
      </c>
      <c r="T24" s="77">
        <v>3443</v>
      </c>
      <c r="U24" s="115">
        <v>3505</v>
      </c>
      <c r="V24" s="77">
        <v>2659</v>
      </c>
      <c r="W24" s="77">
        <v>2688</v>
      </c>
      <c r="X24" s="390">
        <v>2945</v>
      </c>
      <c r="Y24" s="115">
        <v>3282</v>
      </c>
      <c r="Z24" s="77">
        <v>3050</v>
      </c>
      <c r="AA24" s="77">
        <v>3039</v>
      </c>
      <c r="AB24" s="77">
        <v>2105</v>
      </c>
      <c r="AC24" s="107">
        <v>2123</v>
      </c>
      <c r="AD24" s="108">
        <v>1943</v>
      </c>
      <c r="AE24" s="108">
        <v>1591</v>
      </c>
      <c r="AF24" s="109">
        <v>1590</v>
      </c>
      <c r="AG24" s="107">
        <v>1739</v>
      </c>
      <c r="AH24" s="108">
        <v>1791</v>
      </c>
      <c r="AI24" s="108">
        <v>1792</v>
      </c>
      <c r="AJ24" s="109">
        <v>1977</v>
      </c>
      <c r="AK24" s="107">
        <v>1493</v>
      </c>
      <c r="AL24" s="112">
        <v>565</v>
      </c>
      <c r="AM24" s="112">
        <v>454</v>
      </c>
      <c r="AN24" s="116">
        <v>457</v>
      </c>
      <c r="AO24" s="107"/>
      <c r="AP24" s="112"/>
      <c r="AQ24" s="112"/>
      <c r="AR24" s="116"/>
    </row>
    <row r="25" spans="1:44" ht="15" customHeight="1" x14ac:dyDescent="0.5">
      <c r="A25" s="5"/>
      <c r="B25" s="71" t="s">
        <v>141</v>
      </c>
      <c r="C25" s="5"/>
      <c r="D25" s="217">
        <v>93647</v>
      </c>
      <c r="E25" s="403">
        <v>82968</v>
      </c>
      <c r="F25" s="403">
        <v>47910</v>
      </c>
      <c r="G25" s="77">
        <v>77426</v>
      </c>
      <c r="H25" s="77">
        <v>62526</v>
      </c>
      <c r="I25" s="77">
        <v>11629</v>
      </c>
      <c r="J25" s="77">
        <v>8981</v>
      </c>
      <c r="K25" s="77">
        <v>9987</v>
      </c>
      <c r="L25" s="5"/>
      <c r="M25" s="217">
        <v>93647</v>
      </c>
      <c r="N25" s="403">
        <v>121601</v>
      </c>
      <c r="O25" s="77">
        <v>127543</v>
      </c>
      <c r="P25" s="77">
        <v>88275</v>
      </c>
      <c r="Q25" s="115">
        <v>82968</v>
      </c>
      <c r="R25" s="77">
        <v>47966</v>
      </c>
      <c r="S25" s="77">
        <v>57264</v>
      </c>
      <c r="T25" s="77">
        <v>34277</v>
      </c>
      <c r="U25" s="115">
        <v>47910</v>
      </c>
      <c r="V25" s="77">
        <v>60678</v>
      </c>
      <c r="W25" s="77">
        <v>101714</v>
      </c>
      <c r="X25" s="390">
        <v>53880</v>
      </c>
      <c r="Y25" s="115">
        <v>77426</v>
      </c>
      <c r="Z25" s="77">
        <v>107023</v>
      </c>
      <c r="AA25" s="77">
        <v>93566</v>
      </c>
      <c r="AB25" s="77">
        <v>84750</v>
      </c>
      <c r="AC25" s="107">
        <v>62526</v>
      </c>
      <c r="AD25" s="108">
        <v>37798</v>
      </c>
      <c r="AE25" s="108">
        <v>29842</v>
      </c>
      <c r="AF25" s="109">
        <v>15615</v>
      </c>
      <c r="AG25" s="107">
        <v>11629</v>
      </c>
      <c r="AH25" s="108">
        <v>10531</v>
      </c>
      <c r="AI25" s="108">
        <v>13878</v>
      </c>
      <c r="AJ25" s="109">
        <v>9357</v>
      </c>
      <c r="AK25" s="107">
        <v>8981</v>
      </c>
      <c r="AL25" s="110">
        <v>6955</v>
      </c>
      <c r="AM25" s="110">
        <v>1394</v>
      </c>
      <c r="AN25" s="111">
        <v>8109</v>
      </c>
      <c r="AO25" s="107">
        <v>9987</v>
      </c>
      <c r="AP25" s="110">
        <v>9893</v>
      </c>
      <c r="AQ25" s="110">
        <v>4221</v>
      </c>
      <c r="AR25" s="111">
        <v>49078</v>
      </c>
    </row>
    <row r="26" spans="1:44" ht="15" customHeight="1" x14ac:dyDescent="0.5">
      <c r="A26" s="5"/>
      <c r="B26" s="71" t="s">
        <v>142</v>
      </c>
      <c r="C26" s="5"/>
      <c r="D26" s="217">
        <v>20</v>
      </c>
      <c r="E26" s="403">
        <v>3095</v>
      </c>
      <c r="F26" s="403">
        <v>187</v>
      </c>
      <c r="G26" s="77">
        <v>921</v>
      </c>
      <c r="H26" s="77">
        <v>11431</v>
      </c>
      <c r="I26" s="73">
        <v>11</v>
      </c>
      <c r="J26" s="77">
        <v>2117</v>
      </c>
      <c r="K26" s="73">
        <v>481</v>
      </c>
      <c r="L26" s="5"/>
      <c r="M26" s="217">
        <v>20</v>
      </c>
      <c r="N26" s="403">
        <v>29</v>
      </c>
      <c r="O26" s="77">
        <v>85</v>
      </c>
      <c r="P26" s="77">
        <v>767</v>
      </c>
      <c r="Q26" s="115">
        <v>3095</v>
      </c>
      <c r="R26" s="77">
        <v>6</v>
      </c>
      <c r="S26" s="77">
        <v>422</v>
      </c>
      <c r="T26" s="77">
        <v>147</v>
      </c>
      <c r="U26" s="115">
        <v>187</v>
      </c>
      <c r="V26" s="77">
        <v>25</v>
      </c>
      <c r="W26" s="77">
        <v>186</v>
      </c>
      <c r="X26" s="390">
        <v>95</v>
      </c>
      <c r="Y26" s="115">
        <v>921</v>
      </c>
      <c r="Z26" s="77">
        <v>323</v>
      </c>
      <c r="AA26" s="77">
        <v>4</v>
      </c>
      <c r="AB26" s="73">
        <v>69</v>
      </c>
      <c r="AC26" s="107">
        <v>11431</v>
      </c>
      <c r="AD26" s="108">
        <v>2629</v>
      </c>
      <c r="AE26" s="108">
        <v>1229</v>
      </c>
      <c r="AF26" s="109">
        <v>1233</v>
      </c>
      <c r="AG26" s="113">
        <v>11</v>
      </c>
      <c r="AH26" s="108">
        <v>4989</v>
      </c>
      <c r="AI26" s="108">
        <v>6577</v>
      </c>
      <c r="AJ26" s="114">
        <v>428</v>
      </c>
      <c r="AK26" s="107">
        <v>2117</v>
      </c>
      <c r="AL26" s="110">
        <v>1349</v>
      </c>
      <c r="AM26" s="112">
        <v>979</v>
      </c>
      <c r="AN26" s="116">
        <v>974</v>
      </c>
      <c r="AO26" s="113">
        <v>481</v>
      </c>
      <c r="AP26" s="110">
        <v>7982</v>
      </c>
      <c r="AQ26" s="110">
        <v>3639</v>
      </c>
      <c r="AR26" s="111">
        <v>2464</v>
      </c>
    </row>
    <row r="27" spans="1:44" ht="15" customHeight="1" x14ac:dyDescent="0.5">
      <c r="A27" s="5"/>
      <c r="B27" s="71" t="s">
        <v>143</v>
      </c>
      <c r="C27" s="5"/>
      <c r="D27" s="217">
        <v>30125</v>
      </c>
      <c r="E27" s="403">
        <v>20411</v>
      </c>
      <c r="F27" s="403">
        <v>20200</v>
      </c>
      <c r="G27" s="77">
        <v>8129</v>
      </c>
      <c r="H27" s="77">
        <v>9756</v>
      </c>
      <c r="I27" s="77">
        <v>6851</v>
      </c>
      <c r="J27" s="77">
        <v>4777</v>
      </c>
      <c r="K27" s="77">
        <v>1194</v>
      </c>
      <c r="L27" s="5"/>
      <c r="M27" s="217">
        <v>30125</v>
      </c>
      <c r="N27" s="403">
        <v>23689</v>
      </c>
      <c r="O27" s="77">
        <v>20852</v>
      </c>
      <c r="P27" s="77">
        <v>23722</v>
      </c>
      <c r="Q27" s="115">
        <v>20411</v>
      </c>
      <c r="R27" s="77">
        <v>22958</v>
      </c>
      <c r="S27" s="77">
        <v>22372</v>
      </c>
      <c r="T27" s="77">
        <v>19606</v>
      </c>
      <c r="U27" s="115">
        <v>20200</v>
      </c>
      <c r="V27" s="77">
        <v>16422</v>
      </c>
      <c r="W27" s="77">
        <v>15010</v>
      </c>
      <c r="X27" s="390">
        <v>12463</v>
      </c>
      <c r="Y27" s="115">
        <v>8129</v>
      </c>
      <c r="Z27" s="77">
        <v>9212</v>
      </c>
      <c r="AA27" s="77">
        <v>6520</v>
      </c>
      <c r="AB27" s="77">
        <v>4732</v>
      </c>
      <c r="AC27" s="107">
        <v>9756</v>
      </c>
      <c r="AD27" s="108">
        <v>7708</v>
      </c>
      <c r="AE27" s="108">
        <v>7552</v>
      </c>
      <c r="AF27" s="109">
        <v>5878</v>
      </c>
      <c r="AG27" s="107">
        <v>6851</v>
      </c>
      <c r="AH27" s="108">
        <v>3965</v>
      </c>
      <c r="AI27" s="108">
        <v>5310</v>
      </c>
      <c r="AJ27" s="109">
        <v>4096</v>
      </c>
      <c r="AK27" s="107">
        <v>4777</v>
      </c>
      <c r="AL27" s="110">
        <v>1194</v>
      </c>
      <c r="AM27" s="110">
        <v>1943</v>
      </c>
      <c r="AN27" s="111">
        <v>1830</v>
      </c>
      <c r="AO27" s="107">
        <v>1194</v>
      </c>
      <c r="AP27" s="110">
        <v>1420</v>
      </c>
      <c r="AQ27" s="112">
        <v>756</v>
      </c>
      <c r="AR27" s="116">
        <v>646</v>
      </c>
    </row>
    <row r="28" spans="1:44" ht="15" customHeight="1" x14ac:dyDescent="0.5">
      <c r="A28" s="5"/>
      <c r="B28" s="71" t="s">
        <v>138</v>
      </c>
      <c r="C28" s="5"/>
      <c r="D28" s="217"/>
      <c r="E28" s="403"/>
      <c r="F28" s="403"/>
      <c r="G28" s="77">
        <v>8415</v>
      </c>
      <c r="H28" s="77">
        <v>4254</v>
      </c>
      <c r="I28" s="77">
        <v>4400</v>
      </c>
      <c r="J28" s="77">
        <v>2800</v>
      </c>
      <c r="K28" s="77">
        <v>1985</v>
      </c>
      <c r="L28" s="5"/>
      <c r="M28" s="217"/>
      <c r="N28" s="403"/>
      <c r="O28" s="77"/>
      <c r="P28" s="77"/>
      <c r="Q28" s="115"/>
      <c r="R28" s="77"/>
      <c r="S28" s="77"/>
      <c r="T28" s="77"/>
      <c r="U28" s="115"/>
      <c r="V28" s="77"/>
      <c r="W28" s="77">
        <v>3810</v>
      </c>
      <c r="X28" s="390">
        <v>5181</v>
      </c>
      <c r="Y28" s="115">
        <v>8415</v>
      </c>
      <c r="Z28" s="77">
        <v>13190</v>
      </c>
      <c r="AA28" s="77">
        <v>3750</v>
      </c>
      <c r="AB28" s="77">
        <v>4434</v>
      </c>
      <c r="AC28" s="107">
        <v>4254</v>
      </c>
      <c r="AD28" s="108">
        <v>4090</v>
      </c>
      <c r="AE28" s="108">
        <v>4090</v>
      </c>
      <c r="AF28" s="109">
        <v>4400</v>
      </c>
      <c r="AG28" s="107">
        <v>4400</v>
      </c>
      <c r="AH28" s="108">
        <v>4450</v>
      </c>
      <c r="AI28" s="108">
        <v>3800</v>
      </c>
      <c r="AJ28" s="109">
        <v>2300</v>
      </c>
      <c r="AK28" s="107">
        <v>2800</v>
      </c>
      <c r="AL28" s="108"/>
      <c r="AM28" s="112">
        <v>41</v>
      </c>
      <c r="AN28" s="111">
        <v>1986</v>
      </c>
      <c r="AO28" s="107">
        <v>1985</v>
      </c>
      <c r="AP28" s="110">
        <v>1987</v>
      </c>
      <c r="AQ28" s="110">
        <v>1985</v>
      </c>
      <c r="AR28" s="111">
        <v>1264</v>
      </c>
    </row>
    <row r="29" spans="1:44" ht="15" customHeight="1" x14ac:dyDescent="0.5">
      <c r="A29" s="5"/>
      <c r="B29" s="71" t="s">
        <v>144</v>
      </c>
      <c r="C29" s="5"/>
      <c r="D29" s="217">
        <v>3828</v>
      </c>
      <c r="E29" s="403">
        <v>3110</v>
      </c>
      <c r="F29" s="403">
        <v>3474</v>
      </c>
      <c r="G29" s="77">
        <v>9347</v>
      </c>
      <c r="H29" s="77">
        <v>4239</v>
      </c>
      <c r="I29" s="77">
        <v>2654</v>
      </c>
      <c r="J29" s="77"/>
      <c r="K29" s="77"/>
      <c r="L29" s="5"/>
      <c r="M29" s="217">
        <v>3828</v>
      </c>
      <c r="N29" s="403">
        <v>3344</v>
      </c>
      <c r="O29" s="77">
        <v>3631</v>
      </c>
      <c r="P29" s="77">
        <v>9510</v>
      </c>
      <c r="Q29" s="115">
        <v>3110</v>
      </c>
      <c r="R29" s="77">
        <v>2976</v>
      </c>
      <c r="S29" s="77">
        <v>3756</v>
      </c>
      <c r="T29" s="77">
        <v>3783</v>
      </c>
      <c r="U29" s="115">
        <v>3474</v>
      </c>
      <c r="V29" s="77">
        <v>4868</v>
      </c>
      <c r="W29" s="77">
        <v>5139</v>
      </c>
      <c r="X29" s="390">
        <v>6888</v>
      </c>
      <c r="Y29" s="115">
        <v>9347</v>
      </c>
      <c r="Z29" s="77">
        <v>7497</v>
      </c>
      <c r="AA29" s="77">
        <v>7964</v>
      </c>
      <c r="AB29" s="77">
        <v>8965</v>
      </c>
      <c r="AC29" s="107">
        <v>4239</v>
      </c>
      <c r="AD29" s="108">
        <v>2774</v>
      </c>
      <c r="AE29" s="108">
        <v>3058</v>
      </c>
      <c r="AF29" s="109">
        <v>2494</v>
      </c>
      <c r="AG29" s="107">
        <v>2654</v>
      </c>
      <c r="AH29" s="108">
        <v>11642</v>
      </c>
      <c r="AI29" s="108">
        <v>11636</v>
      </c>
      <c r="AJ29" s="114"/>
      <c r="AK29" s="107"/>
      <c r="AL29" s="110">
        <v>7881</v>
      </c>
      <c r="AM29" s="110">
        <v>3235</v>
      </c>
      <c r="AN29" s="111">
        <v>1634</v>
      </c>
      <c r="AO29" s="107"/>
      <c r="AP29" s="110">
        <v>5960</v>
      </c>
      <c r="AQ29" s="110"/>
      <c r="AR29" s="111"/>
    </row>
    <row r="30" spans="1:44" ht="15" hidden="1" customHeight="1" x14ac:dyDescent="0.5">
      <c r="A30" s="5"/>
      <c r="B30" s="71" t="s">
        <v>145</v>
      </c>
      <c r="C30" s="5"/>
      <c r="D30" s="217"/>
      <c r="E30" s="403"/>
      <c r="F30" s="403"/>
      <c r="G30" s="77"/>
      <c r="H30" s="77"/>
      <c r="I30" s="77"/>
      <c r="J30" s="77"/>
      <c r="K30" s="77">
        <v>5960</v>
      </c>
      <c r="L30" s="5"/>
      <c r="M30" s="217"/>
      <c r="N30" s="403"/>
      <c r="O30" s="77"/>
      <c r="P30" s="77"/>
      <c r="Q30" s="115"/>
      <c r="R30" s="77"/>
      <c r="S30" s="77"/>
      <c r="T30" s="77"/>
      <c r="U30" s="115"/>
      <c r="V30" s="77"/>
      <c r="W30" s="77"/>
      <c r="X30" s="390"/>
      <c r="Y30" s="115"/>
      <c r="Z30" s="77"/>
      <c r="AA30" s="77"/>
      <c r="AB30" s="77"/>
      <c r="AC30" s="107"/>
      <c r="AD30" s="71"/>
      <c r="AE30" s="71"/>
      <c r="AF30" s="114"/>
      <c r="AG30" s="107"/>
      <c r="AH30" s="71"/>
      <c r="AI30" s="71"/>
      <c r="AJ30" s="114"/>
      <c r="AK30" s="107"/>
      <c r="AL30" s="71"/>
      <c r="AM30" s="71"/>
      <c r="AN30" s="114"/>
      <c r="AO30" s="107">
        <v>5960</v>
      </c>
      <c r="AP30" s="71"/>
      <c r="AQ30" s="71"/>
      <c r="AR30" s="114"/>
    </row>
    <row r="31" spans="1:44" x14ac:dyDescent="0.5">
      <c r="A31" s="5"/>
      <c r="B31" s="71" t="s">
        <v>122</v>
      </c>
      <c r="C31" s="5"/>
      <c r="D31" s="217">
        <v>599</v>
      </c>
      <c r="E31" s="403">
        <v>204</v>
      </c>
      <c r="F31" s="403">
        <v>1070</v>
      </c>
      <c r="G31" s="77">
        <v>3432</v>
      </c>
      <c r="H31" s="77">
        <v>3226</v>
      </c>
      <c r="I31" s="680">
        <v>18865</v>
      </c>
      <c r="J31" s="680">
        <v>18089</v>
      </c>
      <c r="K31" s="680">
        <v>15392</v>
      </c>
      <c r="L31" s="5"/>
      <c r="M31" s="217">
        <v>599</v>
      </c>
      <c r="N31" s="403">
        <v>1495</v>
      </c>
      <c r="O31" s="77">
        <v>5363</v>
      </c>
      <c r="P31" s="77">
        <v>8027</v>
      </c>
      <c r="Q31" s="115">
        <v>204</v>
      </c>
      <c r="R31" s="77">
        <v>2101</v>
      </c>
      <c r="S31" s="77">
        <v>618</v>
      </c>
      <c r="T31" s="77">
        <v>2079</v>
      </c>
      <c r="U31" s="115">
        <v>1070</v>
      </c>
      <c r="V31" s="77">
        <v>2145</v>
      </c>
      <c r="W31" s="77">
        <v>6942</v>
      </c>
      <c r="X31" s="390">
        <v>7530</v>
      </c>
      <c r="Y31" s="115">
        <v>3432</v>
      </c>
      <c r="Z31" s="684">
        <v>33429</v>
      </c>
      <c r="AA31" s="684">
        <v>40884</v>
      </c>
      <c r="AB31" s="687">
        <v>46484</v>
      </c>
      <c r="AC31" s="108">
        <v>3226</v>
      </c>
      <c r="AD31" s="684">
        <v>35614</v>
      </c>
      <c r="AE31" s="684">
        <v>26034</v>
      </c>
      <c r="AF31" s="687">
        <v>12492</v>
      </c>
      <c r="AG31" s="684">
        <v>18865</v>
      </c>
      <c r="AH31" s="684">
        <v>16774</v>
      </c>
      <c r="AI31" s="684">
        <v>19359</v>
      </c>
      <c r="AJ31" s="687">
        <v>14817</v>
      </c>
      <c r="AK31" s="684">
        <v>18089</v>
      </c>
      <c r="AL31" s="684">
        <v>12022</v>
      </c>
      <c r="AM31" s="684">
        <v>8664</v>
      </c>
      <c r="AN31" s="687">
        <v>13365</v>
      </c>
      <c r="AO31" s="684">
        <v>15392</v>
      </c>
      <c r="AP31" s="684">
        <v>12464</v>
      </c>
      <c r="AQ31" s="684">
        <v>22176</v>
      </c>
      <c r="AR31" s="687">
        <v>11518</v>
      </c>
    </row>
    <row r="32" spans="1:44" x14ac:dyDescent="0.5">
      <c r="A32" s="5"/>
      <c r="B32" s="71" t="s">
        <v>146</v>
      </c>
      <c r="C32" s="5"/>
      <c r="D32" s="217">
        <v>49717</v>
      </c>
      <c r="E32" s="403">
        <v>46204</v>
      </c>
      <c r="F32" s="403">
        <v>43716</v>
      </c>
      <c r="G32" s="77">
        <v>45615</v>
      </c>
      <c r="H32" s="77">
        <v>35735</v>
      </c>
      <c r="I32" s="681"/>
      <c r="J32" s="681"/>
      <c r="K32" s="681"/>
      <c r="L32" s="5"/>
      <c r="M32" s="217">
        <v>49717</v>
      </c>
      <c r="N32" s="403">
        <v>43128</v>
      </c>
      <c r="O32" s="77">
        <v>51239</v>
      </c>
      <c r="P32" s="77">
        <v>34753</v>
      </c>
      <c r="Q32" s="115">
        <v>46204</v>
      </c>
      <c r="R32" s="77">
        <v>58450</v>
      </c>
      <c r="S32" s="77">
        <v>28661</v>
      </c>
      <c r="T32" s="77">
        <v>31535</v>
      </c>
      <c r="U32" s="115">
        <v>43716</v>
      </c>
      <c r="V32" s="77">
        <v>35704</v>
      </c>
      <c r="W32" s="77">
        <v>37645</v>
      </c>
      <c r="X32" s="390">
        <v>31697</v>
      </c>
      <c r="Y32" s="115">
        <v>45615</v>
      </c>
      <c r="Z32" s="681"/>
      <c r="AA32" s="681"/>
      <c r="AB32" s="683"/>
      <c r="AC32" s="77">
        <v>35735</v>
      </c>
      <c r="AD32" s="681"/>
      <c r="AE32" s="681"/>
      <c r="AF32" s="683"/>
      <c r="AG32" s="681"/>
      <c r="AH32" s="681"/>
      <c r="AI32" s="681"/>
      <c r="AJ32" s="683"/>
      <c r="AK32" s="681"/>
      <c r="AL32" s="681"/>
      <c r="AM32" s="681"/>
      <c r="AN32" s="683"/>
      <c r="AO32" s="681"/>
      <c r="AP32" s="681"/>
      <c r="AQ32" s="681"/>
      <c r="AR32" s="683"/>
    </row>
    <row r="33" spans="1:44" ht="15" customHeight="1" thickBot="1" x14ac:dyDescent="0.55000000000000004">
      <c r="A33" s="5"/>
      <c r="B33" s="69" t="s">
        <v>147</v>
      </c>
      <c r="C33" s="5"/>
      <c r="D33" s="211"/>
      <c r="E33" s="401"/>
      <c r="F33" s="401"/>
      <c r="G33" s="67"/>
      <c r="H33" s="67"/>
      <c r="I33" s="67"/>
      <c r="J33" s="67"/>
      <c r="K33" s="67"/>
      <c r="L33" s="5"/>
      <c r="M33" s="211"/>
      <c r="N33" s="401"/>
      <c r="O33" s="67"/>
      <c r="P33" s="67"/>
      <c r="Q33" s="96"/>
      <c r="R33" s="67"/>
      <c r="S33" s="67"/>
      <c r="T33" s="67"/>
      <c r="U33" s="96"/>
      <c r="V33" s="67"/>
      <c r="W33" s="67"/>
      <c r="X33" s="391"/>
      <c r="Y33" s="96"/>
      <c r="Z33" s="433"/>
      <c r="AA33" s="67"/>
      <c r="AB33" s="67"/>
      <c r="AC33" s="96"/>
      <c r="AD33" s="67"/>
      <c r="AE33" s="67"/>
      <c r="AF33" s="100"/>
      <c r="AG33" s="96"/>
      <c r="AH33" s="67"/>
      <c r="AI33" s="67"/>
      <c r="AJ33" s="100"/>
      <c r="AK33" s="96"/>
      <c r="AL33" s="67"/>
      <c r="AM33" s="67"/>
      <c r="AN33" s="104">
        <v>28370</v>
      </c>
      <c r="AO33" s="96"/>
      <c r="AP33" s="67"/>
      <c r="AQ33" s="67"/>
      <c r="AR33" s="104"/>
    </row>
    <row r="34" spans="1:44" ht="15" customHeight="1" thickBot="1" x14ac:dyDescent="0.55000000000000004">
      <c r="A34" s="5"/>
      <c r="B34" s="66" t="s">
        <v>148</v>
      </c>
      <c r="C34" s="5"/>
      <c r="D34" s="646">
        <v>461978</v>
      </c>
      <c r="E34" s="431">
        <v>686975</v>
      </c>
      <c r="F34" s="431">
        <v>357662</v>
      </c>
      <c r="G34" s="89">
        <v>211657</v>
      </c>
      <c r="H34" s="89">
        <v>178879</v>
      </c>
      <c r="I34" s="89">
        <v>79653</v>
      </c>
      <c r="J34" s="89">
        <v>105029</v>
      </c>
      <c r="K34" s="89">
        <v>91110</v>
      </c>
      <c r="L34" s="5"/>
      <c r="M34" s="646">
        <v>461978</v>
      </c>
      <c r="N34" s="431">
        <v>589744</v>
      </c>
      <c r="O34" s="89">
        <v>560849</v>
      </c>
      <c r="P34" s="89">
        <v>649054</v>
      </c>
      <c r="Q34" s="101">
        <v>686975</v>
      </c>
      <c r="R34" s="89">
        <v>593465</v>
      </c>
      <c r="S34" s="89">
        <v>495668</v>
      </c>
      <c r="T34" s="89">
        <v>388667</v>
      </c>
      <c r="U34" s="101">
        <v>357662</v>
      </c>
      <c r="V34" s="89">
        <v>279679</v>
      </c>
      <c r="W34" s="89">
        <v>278522</v>
      </c>
      <c r="X34" s="393">
        <v>187290</v>
      </c>
      <c r="Y34" s="101">
        <v>211657</v>
      </c>
      <c r="Z34" s="89">
        <v>284568</v>
      </c>
      <c r="AA34" s="89">
        <v>263424</v>
      </c>
      <c r="AB34" s="89">
        <v>216997</v>
      </c>
      <c r="AC34" s="101">
        <v>178879</v>
      </c>
      <c r="AD34" s="89">
        <v>171211</v>
      </c>
      <c r="AE34" s="89">
        <v>123757</v>
      </c>
      <c r="AF34" s="102">
        <v>86639</v>
      </c>
      <c r="AG34" s="101">
        <v>79653</v>
      </c>
      <c r="AH34" s="89">
        <v>83987</v>
      </c>
      <c r="AI34" s="89">
        <v>137924</v>
      </c>
      <c r="AJ34" s="102">
        <v>128617</v>
      </c>
      <c r="AK34" s="101">
        <v>105029</v>
      </c>
      <c r="AL34" s="89">
        <v>167468</v>
      </c>
      <c r="AM34" s="89">
        <v>204184</v>
      </c>
      <c r="AN34" s="102">
        <v>107247</v>
      </c>
      <c r="AO34" s="101">
        <v>91110</v>
      </c>
      <c r="AP34" s="89">
        <v>89577</v>
      </c>
      <c r="AQ34" s="89">
        <v>81447</v>
      </c>
      <c r="AR34" s="102">
        <v>145024</v>
      </c>
    </row>
    <row r="35" spans="1:44" ht="15" customHeight="1" thickBot="1" x14ac:dyDescent="0.55000000000000004">
      <c r="A35" s="5"/>
      <c r="B35" s="66" t="s">
        <v>56</v>
      </c>
      <c r="C35" s="5"/>
      <c r="D35" s="646">
        <v>1829508</v>
      </c>
      <c r="E35" s="431">
        <v>1776046</v>
      </c>
      <c r="F35" s="431">
        <v>1595116</v>
      </c>
      <c r="G35" s="89">
        <v>1351803</v>
      </c>
      <c r="H35" s="89">
        <v>823514</v>
      </c>
      <c r="I35" s="89">
        <v>504549</v>
      </c>
      <c r="J35" s="89">
        <v>468068</v>
      </c>
      <c r="K35" s="89">
        <v>339396</v>
      </c>
      <c r="L35" s="5"/>
      <c r="M35" s="646">
        <v>1829508</v>
      </c>
      <c r="N35" s="431">
        <v>1735371</v>
      </c>
      <c r="O35" s="89">
        <v>1674517</v>
      </c>
      <c r="P35" s="89">
        <v>1721125</v>
      </c>
      <c r="Q35" s="101">
        <v>1776046</v>
      </c>
      <c r="R35" s="89">
        <v>1545450</v>
      </c>
      <c r="S35" s="89">
        <v>1475289</v>
      </c>
      <c r="T35" s="89">
        <v>1649517</v>
      </c>
      <c r="U35" s="101">
        <v>1595116</v>
      </c>
      <c r="V35" s="89">
        <v>1568392</v>
      </c>
      <c r="W35" s="89">
        <v>1619509</v>
      </c>
      <c r="X35" s="393">
        <v>1426258</v>
      </c>
      <c r="Y35" s="101">
        <v>1351803</v>
      </c>
      <c r="Z35" s="89">
        <v>1173076</v>
      </c>
      <c r="AA35" s="89">
        <v>949183</v>
      </c>
      <c r="AB35" s="89">
        <v>877776</v>
      </c>
      <c r="AC35" s="101">
        <v>823514</v>
      </c>
      <c r="AD35" s="89">
        <v>768087</v>
      </c>
      <c r="AE35" s="89">
        <v>594786</v>
      </c>
      <c r="AF35" s="102">
        <v>560420</v>
      </c>
      <c r="AG35" s="101">
        <v>504549</v>
      </c>
      <c r="AH35" s="89">
        <v>516572</v>
      </c>
      <c r="AI35" s="89">
        <v>513140</v>
      </c>
      <c r="AJ35" s="102">
        <v>504331</v>
      </c>
      <c r="AK35" s="101">
        <v>468068</v>
      </c>
      <c r="AL35" s="89">
        <v>444798</v>
      </c>
      <c r="AM35" s="89">
        <v>375052</v>
      </c>
      <c r="AN35" s="102">
        <v>280723</v>
      </c>
      <c r="AO35" s="101">
        <v>339396</v>
      </c>
      <c r="AP35" s="89">
        <v>358090</v>
      </c>
      <c r="AQ35" s="89">
        <v>328327</v>
      </c>
      <c r="AR35" s="102">
        <v>300309</v>
      </c>
    </row>
    <row r="36" spans="1:44" ht="15" customHeight="1" thickBot="1" x14ac:dyDescent="0.55000000000000004">
      <c r="A36" s="5"/>
      <c r="B36" s="66" t="s">
        <v>149</v>
      </c>
      <c r="C36" s="5"/>
      <c r="D36" s="646">
        <v>2873267</v>
      </c>
      <c r="E36" s="431">
        <v>2797709</v>
      </c>
      <c r="F36" s="431">
        <v>2027600</v>
      </c>
      <c r="G36" s="89">
        <v>1743157</v>
      </c>
      <c r="H36" s="89">
        <v>1174002</v>
      </c>
      <c r="I36" s="89">
        <v>739817</v>
      </c>
      <c r="J36" s="89">
        <v>605671</v>
      </c>
      <c r="K36" s="89">
        <v>447081</v>
      </c>
      <c r="L36" s="5"/>
      <c r="M36" s="646">
        <v>2873267</v>
      </c>
      <c r="N36" s="431">
        <v>2781252</v>
      </c>
      <c r="O36" s="89">
        <v>2737453</v>
      </c>
      <c r="P36" s="89">
        <v>2770115</v>
      </c>
      <c r="Q36" s="101">
        <v>2797709</v>
      </c>
      <c r="R36" s="89">
        <v>2476251</v>
      </c>
      <c r="S36" s="89">
        <v>2437204</v>
      </c>
      <c r="T36" s="89">
        <v>2066656</v>
      </c>
      <c r="U36" s="101">
        <v>2027600</v>
      </c>
      <c r="V36" s="89">
        <v>1991304</v>
      </c>
      <c r="W36" s="89">
        <v>2048635</v>
      </c>
      <c r="X36" s="393">
        <v>1808451</v>
      </c>
      <c r="Y36" s="101">
        <v>1743157</v>
      </c>
      <c r="Z36" s="89">
        <v>1520095</v>
      </c>
      <c r="AA36" s="89">
        <v>1353260</v>
      </c>
      <c r="AB36" s="89">
        <v>1277991</v>
      </c>
      <c r="AC36" s="101">
        <v>1174002</v>
      </c>
      <c r="AD36" s="89">
        <v>1076968</v>
      </c>
      <c r="AE36" s="89">
        <v>910684</v>
      </c>
      <c r="AF36" s="102">
        <v>800354</v>
      </c>
      <c r="AG36" s="101">
        <v>739817</v>
      </c>
      <c r="AH36" s="89">
        <v>731363</v>
      </c>
      <c r="AI36" s="89">
        <v>651020</v>
      </c>
      <c r="AJ36" s="102">
        <v>645608</v>
      </c>
      <c r="AK36" s="101">
        <v>605671</v>
      </c>
      <c r="AL36" s="89">
        <v>566046</v>
      </c>
      <c r="AM36" s="89">
        <v>499456</v>
      </c>
      <c r="AN36" s="102">
        <v>407271</v>
      </c>
      <c r="AO36" s="101">
        <v>447081</v>
      </c>
      <c r="AP36" s="89">
        <v>445268</v>
      </c>
      <c r="AQ36" s="89">
        <v>416388</v>
      </c>
      <c r="AR36" s="102">
        <v>392141</v>
      </c>
    </row>
    <row r="37" spans="1:44" ht="15" customHeight="1" x14ac:dyDescent="0.5">
      <c r="D37" s="14"/>
      <c r="E37" s="14"/>
      <c r="M37" s="14"/>
      <c r="N37" s="14"/>
      <c r="O37" s="14"/>
    </row>
    <row r="38" spans="1:44" ht="15" customHeight="1" x14ac:dyDescent="0.5">
      <c r="B38" s="5" t="s">
        <v>111</v>
      </c>
      <c r="D38" s="14"/>
      <c r="E38" s="14"/>
      <c r="M38" s="14"/>
      <c r="N38" s="14"/>
      <c r="O38" s="14"/>
    </row>
    <row r="39" spans="1:44" ht="15" customHeight="1" x14ac:dyDescent="0.5">
      <c r="B39" s="7"/>
      <c r="P39" s="14"/>
      <c r="Q39" s="14"/>
      <c r="R39" s="14"/>
      <c r="S39" s="14"/>
      <c r="T39" s="14"/>
      <c r="U39" s="14"/>
      <c r="V39" s="14"/>
      <c r="W39" s="14"/>
      <c r="X39" s="14"/>
    </row>
    <row r="40" spans="1:44" ht="15" customHeight="1" x14ac:dyDescent="0.5">
      <c r="F40" s="14"/>
      <c r="G40" s="14"/>
      <c r="H40" s="14"/>
      <c r="I40" s="14"/>
      <c r="J40" s="14"/>
      <c r="K40" s="14"/>
      <c r="L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ht="15" customHeight="1" x14ac:dyDescent="0.5"/>
    <row r="42" spans="1:44" ht="15" customHeight="1" x14ac:dyDescent="0.5">
      <c r="D42" s="14"/>
      <c r="E42" s="14"/>
      <c r="F42" s="14"/>
      <c r="G42" s="14"/>
      <c r="H42" s="14"/>
      <c r="I42" s="14"/>
      <c r="J42" s="14"/>
      <c r="K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396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ht="15" customHeight="1" x14ac:dyDescent="0.5">
      <c r="F43" s="14"/>
      <c r="G43" s="14"/>
      <c r="H43" s="14"/>
      <c r="I43" s="14"/>
      <c r="J43" s="14"/>
      <c r="K43" s="14"/>
      <c r="P43" s="14"/>
      <c r="Q43" s="14"/>
      <c r="R43" s="14"/>
      <c r="S43" s="14"/>
      <c r="T43" s="14"/>
      <c r="U43" s="14"/>
      <c r="V43" s="14"/>
      <c r="W43" s="14"/>
      <c r="X43" s="396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6" spans="1:44" x14ac:dyDescent="0.5">
      <c r="P46" s="14"/>
      <c r="Q46" s="14"/>
      <c r="R46" s="14"/>
      <c r="S46" s="14"/>
      <c r="T46" s="14"/>
      <c r="U46" s="14"/>
      <c r="V46" s="14"/>
      <c r="W46" s="14"/>
      <c r="X46" s="396"/>
      <c r="Y46" s="14"/>
      <c r="Z46" s="14"/>
      <c r="AA46" s="14"/>
      <c r="AB46" s="14"/>
    </row>
    <row r="47" spans="1:44" x14ac:dyDescent="0.5">
      <c r="P47" s="14"/>
      <c r="Q47" s="14"/>
      <c r="R47" s="14"/>
      <c r="S47" s="14"/>
      <c r="T47" s="14"/>
      <c r="U47" s="14"/>
      <c r="V47" s="14"/>
      <c r="W47" s="14"/>
      <c r="X47" s="396"/>
      <c r="Y47" s="14"/>
      <c r="Z47" s="14"/>
      <c r="AA47" s="14"/>
      <c r="AB47" s="14"/>
    </row>
  </sheetData>
  <mergeCells count="42">
    <mergeCell ref="AR31:AR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I31:I32"/>
    <mergeCell ref="J31:J32"/>
    <mergeCell ref="K31:K32"/>
    <mergeCell ref="Z31:Z32"/>
    <mergeCell ref="AA31:AA32"/>
    <mergeCell ref="AB31:AB32"/>
    <mergeCell ref="AD31:AD32"/>
    <mergeCell ref="AE31:AE32"/>
    <mergeCell ref="AF31:AF32"/>
    <mergeCell ref="AP15:AP16"/>
    <mergeCell ref="AB15:AB16"/>
    <mergeCell ref="AQ15:AQ16"/>
    <mergeCell ref="AR15:AR16"/>
    <mergeCell ref="AO15:AO16"/>
    <mergeCell ref="AD15:AD16"/>
    <mergeCell ref="AE15:AE16"/>
    <mergeCell ref="AF15:AF16"/>
    <mergeCell ref="AG15:AG16"/>
    <mergeCell ref="AH15:AH16"/>
    <mergeCell ref="AI15:AI16"/>
    <mergeCell ref="AJ15:AJ16"/>
    <mergeCell ref="AK15:AK16"/>
    <mergeCell ref="AL15:AL16"/>
    <mergeCell ref="AM15:AM16"/>
    <mergeCell ref="AN15:AN16"/>
    <mergeCell ref="I15:I16"/>
    <mergeCell ref="J15:J16"/>
    <mergeCell ref="K15:K16"/>
    <mergeCell ref="Z15:Z16"/>
    <mergeCell ref="AA15:AA16"/>
  </mergeCells>
  <conditionalFormatting sqref="AU7:AV36">
    <cfRule type="cellIs" dxfId="1" priority="1" operator="equal">
      <formula>FALSE</formula>
    </cfRule>
  </conditionalFormatting>
  <hyperlinks>
    <hyperlink ref="A1" location="'Table of Contents (Hyperlinks)'!A1" display="Home" xr:uid="{7249DD68-544B-4D33-BC42-3357C999754F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6401-5F93-41BE-AA16-10C02CB92AD7}">
  <sheetPr codeName="Sheet8">
    <tabColor rgb="FF00857D"/>
  </sheetPr>
  <dimension ref="A1:DN87"/>
  <sheetViews>
    <sheetView showGridLines="0" zoomScale="70" zoomScaleNormal="70" workbookViewId="0">
      <selection activeCell="O23" sqref="O23"/>
    </sheetView>
  </sheetViews>
  <sheetFormatPr defaultColWidth="9" defaultRowHeight="15.5" outlineLevelCol="1" x14ac:dyDescent="0.5"/>
  <cols>
    <col min="1" max="1" width="5.58203125" style="1" bestFit="1" customWidth="1"/>
    <col min="2" max="2" width="32.4140625" style="1" customWidth="1"/>
    <col min="3" max="9" width="9.4140625" style="1" customWidth="1"/>
    <col min="10" max="10" width="9.4140625" customWidth="1"/>
    <col min="11" max="26" width="9.4140625" style="1" customWidth="1"/>
    <col min="27" max="27" width="9.4140625" style="272" customWidth="1"/>
    <col min="28" max="34" width="9.4140625" style="1" customWidth="1"/>
    <col min="35" max="35" width="9.4140625" style="272" customWidth="1"/>
    <col min="36" max="41" width="9.4140625" style="1" customWidth="1"/>
    <col min="42" max="42" width="9.4140625" style="272" customWidth="1"/>
    <col min="43" max="48" width="9.4140625" style="1" customWidth="1"/>
    <col min="49" max="49" width="9.4140625" style="275" customWidth="1"/>
    <col min="50" max="54" width="9.4140625" style="276" customWidth="1"/>
    <col min="55" max="55" width="9.4140625" style="1" customWidth="1"/>
    <col min="56" max="56" width="9.4140625" style="272" customWidth="1"/>
    <col min="57" max="61" width="9.4140625" style="1" customWidth="1"/>
    <col min="62" max="62" width="2" style="1" customWidth="1"/>
    <col min="63" max="63" width="9.4140625" style="275" customWidth="1"/>
    <col min="64" max="68" width="9.4140625" style="276" customWidth="1"/>
    <col min="69" max="69" width="2" style="1" customWidth="1"/>
    <col min="70" max="70" width="9.4140625" style="272" customWidth="1"/>
    <col min="71" max="75" width="9.4140625" style="1" customWidth="1"/>
    <col min="76" max="76" width="2" style="1" customWidth="1"/>
    <col min="77" max="77" width="9.4140625" style="272" customWidth="1"/>
    <col min="78" max="82" width="9.4140625" style="1" customWidth="1"/>
    <col min="83" max="83" width="2" style="1" customWidth="1"/>
    <col min="84" max="84" width="9.4140625" style="272" customWidth="1"/>
    <col min="85" max="89" width="9.4140625" style="1" customWidth="1"/>
    <col min="90" max="90" width="2" style="1" customWidth="1"/>
    <col min="91" max="91" width="9.4140625" style="272" customWidth="1"/>
    <col min="92" max="96" width="9.4140625" style="1" customWidth="1"/>
    <col min="97" max="97" width="2" style="1" customWidth="1"/>
    <col min="98" max="98" width="9.4140625" style="272" customWidth="1"/>
    <col min="99" max="103" width="9.4140625" style="1" customWidth="1"/>
    <col min="104" max="104" width="2" style="1" customWidth="1"/>
    <col min="105" max="105" width="9.4140625" style="272" hidden="1" customWidth="1" outlineLevel="1"/>
    <col min="106" max="110" width="9.4140625" style="1" hidden="1" customWidth="1" outlineLevel="1"/>
    <col min="111" max="111" width="2" style="1" hidden="1" customWidth="1" outlineLevel="1"/>
    <col min="112" max="112" width="9.4140625" style="272" hidden="1" customWidth="1" outlineLevel="1"/>
    <col min="113" max="117" width="9.4140625" style="1" hidden="1" customWidth="1" outlineLevel="1"/>
    <col min="118" max="118" width="2.4140625" style="1" customWidth="1" collapsed="1"/>
    <col min="119" max="16384" width="9" style="1"/>
  </cols>
  <sheetData>
    <row r="1" spans="1:112" x14ac:dyDescent="0.5">
      <c r="A1" s="159" t="s">
        <v>24</v>
      </c>
      <c r="B1" s="159"/>
      <c r="C1" s="159"/>
      <c r="D1" s="159"/>
      <c r="E1" s="159"/>
      <c r="F1" s="159"/>
      <c r="G1" s="159"/>
      <c r="H1" s="159"/>
      <c r="I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I1" s="1"/>
      <c r="AJ1" s="272"/>
    </row>
    <row r="2" spans="1:112" x14ac:dyDescent="0.5">
      <c r="AI2" s="1"/>
      <c r="AJ2" s="272"/>
    </row>
    <row r="3" spans="1:112" ht="22.5" x14ac:dyDescent="0.7">
      <c r="B3" s="13" t="s">
        <v>20</v>
      </c>
      <c r="AI3" s="1"/>
      <c r="AJ3" s="272"/>
    </row>
    <row r="4" spans="1:112" x14ac:dyDescent="0.5">
      <c r="S4" s="272"/>
      <c r="AA4" s="1"/>
      <c r="AB4" s="272"/>
      <c r="AH4" s="272"/>
      <c r="AI4" s="1"/>
      <c r="AO4" s="275"/>
      <c r="AP4" s="276"/>
      <c r="AQ4" s="276"/>
      <c r="AR4" s="276"/>
      <c r="AS4" s="276"/>
      <c r="AT4" s="276"/>
      <c r="AV4" s="272"/>
      <c r="AW4" s="1"/>
      <c r="AX4" s="1"/>
      <c r="AY4" s="1"/>
      <c r="AZ4" s="1"/>
      <c r="BA4" s="1"/>
      <c r="BB4" s="1"/>
      <c r="BC4" s="275"/>
      <c r="BD4" s="276"/>
      <c r="BE4" s="276"/>
      <c r="BF4" s="276"/>
      <c r="BG4" s="276"/>
      <c r="BH4" s="276"/>
      <c r="BJ4" s="272"/>
      <c r="BK4" s="1"/>
      <c r="BL4" s="1"/>
      <c r="BM4" s="1"/>
      <c r="BN4" s="1"/>
      <c r="BO4" s="1"/>
      <c r="BP4" s="1"/>
      <c r="BQ4" s="272"/>
      <c r="BR4" s="1"/>
      <c r="BX4" s="272"/>
      <c r="BY4" s="1"/>
      <c r="CE4" s="272"/>
      <c r="CF4" s="1"/>
      <c r="CL4" s="272"/>
      <c r="CM4" s="1"/>
      <c r="CS4" s="272"/>
      <c r="CT4" s="1"/>
      <c r="CZ4" s="272"/>
      <c r="DA4" s="1"/>
      <c r="DH4" s="1"/>
    </row>
    <row r="5" spans="1:112" ht="16.5" thickBot="1" x14ac:dyDescent="0.55000000000000004">
      <c r="B5" s="5"/>
      <c r="C5" s="690" t="s">
        <v>251</v>
      </c>
      <c r="D5" s="690"/>
      <c r="E5" s="690"/>
      <c r="F5" s="690"/>
      <c r="G5" s="690"/>
      <c r="H5" s="690"/>
      <c r="I5" s="690"/>
      <c r="K5" s="690" t="s">
        <v>236</v>
      </c>
      <c r="L5" s="690"/>
      <c r="M5" s="690"/>
      <c r="N5" s="690"/>
      <c r="O5" s="690"/>
      <c r="P5" s="690"/>
      <c r="Q5" s="690"/>
      <c r="S5" s="690" t="s">
        <v>184</v>
      </c>
      <c r="T5" s="690"/>
      <c r="U5" s="690"/>
      <c r="V5" s="690"/>
      <c r="W5" s="690"/>
      <c r="X5" s="690"/>
      <c r="Y5" s="690"/>
      <c r="Z5" s="456"/>
      <c r="AA5" s="690" t="s">
        <v>185</v>
      </c>
      <c r="AB5" s="690"/>
      <c r="AC5" s="690"/>
      <c r="AD5" s="690"/>
      <c r="AE5" s="690"/>
      <c r="AF5" s="690"/>
      <c r="AG5" s="458"/>
      <c r="AH5" s="693" t="s">
        <v>186</v>
      </c>
      <c r="AI5" s="690"/>
      <c r="AJ5" s="690"/>
      <c r="AK5" s="690"/>
      <c r="AL5" s="690"/>
      <c r="AM5" s="690"/>
      <c r="AP5" s="1"/>
      <c r="AT5" s="276"/>
      <c r="AV5" s="272"/>
      <c r="AW5" s="1"/>
      <c r="AX5" s="1"/>
      <c r="AY5" s="1"/>
      <c r="AZ5" s="1"/>
      <c r="BA5" s="1"/>
      <c r="BB5" s="1"/>
      <c r="BC5" s="275"/>
      <c r="BD5" s="276"/>
      <c r="BE5" s="276"/>
      <c r="BF5" s="276"/>
      <c r="BG5" s="276"/>
      <c r="BH5" s="276"/>
      <c r="BJ5" s="272"/>
      <c r="BK5" s="1"/>
      <c r="BL5" s="1"/>
      <c r="BM5" s="1"/>
      <c r="BN5" s="1"/>
      <c r="BO5" s="1"/>
      <c r="BP5" s="1"/>
      <c r="BQ5" s="272"/>
      <c r="BR5" s="1"/>
      <c r="BY5" s="1"/>
      <c r="CC5" s="272"/>
      <c r="CF5" s="1"/>
      <c r="CI5" s="273"/>
      <c r="CJ5" s="272"/>
      <c r="CM5" s="1"/>
      <c r="CQ5" s="272"/>
      <c r="CT5" s="1"/>
      <c r="DA5" s="1"/>
      <c r="DH5" s="1"/>
    </row>
    <row r="6" spans="1:112" ht="55" customHeight="1" thickBot="1" x14ac:dyDescent="0.55000000000000004">
      <c r="B6" s="92" t="s">
        <v>27</v>
      </c>
      <c r="C6" s="459" t="s">
        <v>187</v>
      </c>
      <c r="D6" s="460" t="s">
        <v>37</v>
      </c>
      <c r="E6" s="460" t="s">
        <v>38</v>
      </c>
      <c r="F6" s="460" t="s">
        <v>188</v>
      </c>
      <c r="G6" s="460" t="s">
        <v>189</v>
      </c>
      <c r="H6" s="460" t="s">
        <v>190</v>
      </c>
      <c r="I6" s="290" t="s">
        <v>191</v>
      </c>
      <c r="K6" s="297" t="s">
        <v>187</v>
      </c>
      <c r="L6" s="292" t="s">
        <v>37</v>
      </c>
      <c r="M6" s="292" t="s">
        <v>38</v>
      </c>
      <c r="N6" s="292" t="s">
        <v>188</v>
      </c>
      <c r="O6" s="292" t="s">
        <v>189</v>
      </c>
      <c r="P6" s="292" t="s">
        <v>190</v>
      </c>
      <c r="Q6" s="293" t="s">
        <v>191</v>
      </c>
      <c r="S6" s="297" t="s">
        <v>187</v>
      </c>
      <c r="T6" s="292" t="s">
        <v>37</v>
      </c>
      <c r="U6" s="292" t="s">
        <v>38</v>
      </c>
      <c r="V6" s="292" t="s">
        <v>188</v>
      </c>
      <c r="W6" s="292" t="s">
        <v>189</v>
      </c>
      <c r="X6" s="292" t="s">
        <v>190</v>
      </c>
      <c r="Y6" s="293" t="s">
        <v>191</v>
      </c>
      <c r="AA6" s="297" t="s">
        <v>187</v>
      </c>
      <c r="AB6" s="292" t="s">
        <v>37</v>
      </c>
      <c r="AC6" s="292" t="s">
        <v>38</v>
      </c>
      <c r="AD6" s="292" t="s">
        <v>188</v>
      </c>
      <c r="AE6" s="292" t="s">
        <v>190</v>
      </c>
      <c r="AF6" s="293" t="s">
        <v>191</v>
      </c>
      <c r="AG6" s="294"/>
      <c r="AH6" s="297" t="s">
        <v>187</v>
      </c>
      <c r="AI6" s="292" t="s">
        <v>37</v>
      </c>
      <c r="AJ6" s="292" t="s">
        <v>38</v>
      </c>
      <c r="AK6" s="292" t="s">
        <v>188</v>
      </c>
      <c r="AL6" s="292" t="s">
        <v>190</v>
      </c>
      <c r="AM6" s="293" t="s">
        <v>191</v>
      </c>
      <c r="AP6" s="1"/>
      <c r="AT6" s="276"/>
      <c r="AV6" s="272"/>
      <c r="AW6" s="1"/>
      <c r="AX6" s="1"/>
      <c r="AY6" s="1"/>
      <c r="AZ6" s="1"/>
      <c r="BA6" s="1"/>
      <c r="BB6" s="1"/>
      <c r="BC6" s="275"/>
      <c r="BD6" s="276"/>
      <c r="BE6" s="276"/>
      <c r="BF6" s="276"/>
      <c r="BG6" s="276"/>
      <c r="BH6" s="276"/>
      <c r="BJ6" s="272"/>
      <c r="BK6" s="1"/>
      <c r="BL6" s="1"/>
      <c r="BM6" s="1"/>
      <c r="BN6" s="1"/>
      <c r="BO6" s="1"/>
      <c r="BP6" s="1"/>
      <c r="BQ6" s="272"/>
      <c r="BR6" s="1"/>
      <c r="BY6" s="1"/>
      <c r="CC6" s="272"/>
      <c r="CF6" s="1"/>
      <c r="CI6" s="291"/>
      <c r="CJ6" s="272"/>
      <c r="CM6" s="1"/>
      <c r="CQ6" s="272"/>
      <c r="CT6" s="1"/>
      <c r="DA6" s="1"/>
      <c r="DH6" s="1"/>
    </row>
    <row r="7" spans="1:112" x14ac:dyDescent="0.5">
      <c r="B7" s="71" t="s">
        <v>192</v>
      </c>
      <c r="C7" s="277">
        <v>619720</v>
      </c>
      <c r="D7" s="277">
        <v>137841</v>
      </c>
      <c r="E7" s="277">
        <v>7064</v>
      </c>
      <c r="F7" s="277">
        <v>764625</v>
      </c>
      <c r="G7" s="277">
        <v>1463</v>
      </c>
      <c r="H7" s="300"/>
      <c r="I7" s="283">
        <v>766088</v>
      </c>
      <c r="K7" s="277">
        <v>277998</v>
      </c>
      <c r="L7" s="277">
        <v>94475</v>
      </c>
      <c r="M7" s="277">
        <v>7969</v>
      </c>
      <c r="N7" s="277">
        <v>380442</v>
      </c>
      <c r="O7" s="277"/>
      <c r="P7" s="300"/>
      <c r="Q7" s="283">
        <v>380442</v>
      </c>
      <c r="S7" s="277">
        <v>299652</v>
      </c>
      <c r="T7" s="277">
        <v>113551</v>
      </c>
      <c r="U7" s="277">
        <v>7052</v>
      </c>
      <c r="V7" s="277">
        <v>420255</v>
      </c>
      <c r="W7" s="277"/>
      <c r="X7" s="300"/>
      <c r="Y7" s="283">
        <v>420255</v>
      </c>
      <c r="AA7" s="277">
        <v>325064</v>
      </c>
      <c r="AB7" s="277">
        <v>105529</v>
      </c>
      <c r="AC7" s="277">
        <v>7484</v>
      </c>
      <c r="AD7" s="277">
        <v>438077</v>
      </c>
      <c r="AE7" s="300"/>
      <c r="AF7" s="283">
        <v>438077</v>
      </c>
      <c r="AH7" s="277">
        <v>268040</v>
      </c>
      <c r="AI7" s="277">
        <v>55460</v>
      </c>
      <c r="AJ7" s="277">
        <v>5153</v>
      </c>
      <c r="AK7" s="277">
        <v>328653</v>
      </c>
      <c r="AL7" s="300"/>
      <c r="AM7" s="283">
        <v>328653</v>
      </c>
      <c r="AP7" s="1"/>
      <c r="AT7" s="276"/>
      <c r="AV7" s="272"/>
      <c r="AW7" s="1"/>
      <c r="AX7" s="1"/>
      <c r="AY7" s="1"/>
      <c r="AZ7" s="1"/>
      <c r="BA7" s="1"/>
      <c r="BB7" s="1"/>
      <c r="BC7" s="275"/>
      <c r="BD7" s="276"/>
      <c r="BE7" s="276"/>
      <c r="BF7" s="276"/>
      <c r="BG7" s="276"/>
      <c r="BH7" s="276"/>
      <c r="BJ7" s="272"/>
      <c r="BK7" s="1"/>
      <c r="BL7" s="1"/>
      <c r="BM7" s="1"/>
      <c r="BN7" s="1"/>
      <c r="BO7" s="1"/>
      <c r="BP7" s="1"/>
      <c r="BQ7" s="272"/>
      <c r="BR7" s="1"/>
      <c r="BY7" s="1"/>
      <c r="CC7" s="272"/>
      <c r="CF7" s="1"/>
      <c r="CI7" s="4"/>
      <c r="CJ7" s="272"/>
      <c r="CM7" s="1"/>
      <c r="CQ7" s="272"/>
      <c r="CT7" s="1"/>
      <c r="DA7" s="1"/>
      <c r="DH7" s="1"/>
    </row>
    <row r="8" spans="1:112" ht="16" thickBot="1" x14ac:dyDescent="0.55000000000000004">
      <c r="B8" s="5" t="s">
        <v>193</v>
      </c>
      <c r="C8" s="278"/>
      <c r="D8" s="278"/>
      <c r="E8" s="278">
        <v>4469</v>
      </c>
      <c r="F8" s="278">
        <v>4469</v>
      </c>
      <c r="G8" s="278"/>
      <c r="H8" s="301">
        <v>-4469</v>
      </c>
      <c r="I8" s="284">
        <v>0</v>
      </c>
      <c r="K8" s="278">
        <v>0</v>
      </c>
      <c r="L8" s="278">
        <v>0</v>
      </c>
      <c r="M8" s="278">
        <v>4446</v>
      </c>
      <c r="N8" s="278">
        <v>4446</v>
      </c>
      <c r="O8" s="278"/>
      <c r="P8" s="301">
        <v>-4446</v>
      </c>
      <c r="Q8" s="284">
        <v>0</v>
      </c>
      <c r="S8" s="278"/>
      <c r="T8" s="278"/>
      <c r="U8" s="278">
        <v>6276</v>
      </c>
      <c r="V8" s="278">
        <v>6276</v>
      </c>
      <c r="W8" s="278"/>
      <c r="X8" s="301">
        <v>-6276</v>
      </c>
      <c r="Y8" s="284"/>
      <c r="AA8" s="278"/>
      <c r="AB8" s="278"/>
      <c r="AC8" s="278">
        <v>3246</v>
      </c>
      <c r="AD8" s="278">
        <v>3246</v>
      </c>
      <c r="AE8" s="301">
        <v>-3246</v>
      </c>
      <c r="AF8" s="284"/>
      <c r="AH8" s="278"/>
      <c r="AI8" s="278"/>
      <c r="AJ8" s="278">
        <v>3103</v>
      </c>
      <c r="AK8" s="278">
        <v>3103</v>
      </c>
      <c r="AL8" s="301">
        <v>-3103</v>
      </c>
      <c r="AM8" s="284"/>
      <c r="AP8" s="1"/>
      <c r="AT8" s="276"/>
      <c r="AV8" s="272"/>
      <c r="AW8" s="1"/>
      <c r="AX8" s="1"/>
      <c r="AY8" s="1"/>
      <c r="AZ8" s="1"/>
      <c r="BA8" s="1"/>
      <c r="BB8" s="1"/>
      <c r="BC8" s="275"/>
      <c r="BD8" s="276"/>
      <c r="BE8" s="276"/>
      <c r="BF8" s="276"/>
      <c r="BG8" s="276"/>
      <c r="BH8" s="276"/>
      <c r="BJ8" s="272"/>
      <c r="BK8" s="1"/>
      <c r="BL8" s="1"/>
      <c r="BM8" s="1"/>
      <c r="BN8" s="1"/>
      <c r="BO8" s="1"/>
      <c r="BP8" s="1"/>
      <c r="BQ8" s="272"/>
      <c r="BR8" s="1"/>
      <c r="BY8" s="1"/>
      <c r="CC8" s="272"/>
      <c r="CF8" s="1"/>
      <c r="CI8" s="4"/>
      <c r="CJ8" s="272"/>
      <c r="CM8" s="1"/>
      <c r="CQ8" s="272"/>
      <c r="CT8" s="1"/>
      <c r="DA8" s="1"/>
      <c r="DH8" s="1"/>
    </row>
    <row r="9" spans="1:112" ht="16" thickBot="1" x14ac:dyDescent="0.55000000000000004">
      <c r="B9" s="66" t="s">
        <v>29</v>
      </c>
      <c r="C9" s="279">
        <v>619720</v>
      </c>
      <c r="D9" s="279">
        <v>137841</v>
      </c>
      <c r="E9" s="279">
        <v>11533</v>
      </c>
      <c r="F9" s="279">
        <v>769094</v>
      </c>
      <c r="G9" s="279">
        <v>1463</v>
      </c>
      <c r="H9" s="279">
        <v>-4469</v>
      </c>
      <c r="I9" s="285">
        <v>766088</v>
      </c>
      <c r="K9" s="279">
        <v>277998</v>
      </c>
      <c r="L9" s="279">
        <v>94475</v>
      </c>
      <c r="M9" s="279">
        <v>12415</v>
      </c>
      <c r="N9" s="279">
        <v>384888</v>
      </c>
      <c r="O9" s="279">
        <v>0</v>
      </c>
      <c r="P9" s="279">
        <v>-4446</v>
      </c>
      <c r="Q9" s="285">
        <v>380442</v>
      </c>
      <c r="S9" s="279">
        <v>299652</v>
      </c>
      <c r="T9" s="279">
        <v>113551</v>
      </c>
      <c r="U9" s="279">
        <v>13328</v>
      </c>
      <c r="V9" s="279">
        <v>426531</v>
      </c>
      <c r="W9" s="279"/>
      <c r="X9" s="279">
        <v>-6276</v>
      </c>
      <c r="Y9" s="285">
        <v>420255</v>
      </c>
      <c r="AA9" s="279">
        <v>325064</v>
      </c>
      <c r="AB9" s="279">
        <v>105529</v>
      </c>
      <c r="AC9" s="279">
        <v>10730</v>
      </c>
      <c r="AD9" s="279">
        <v>441323</v>
      </c>
      <c r="AE9" s="279">
        <v>-3246</v>
      </c>
      <c r="AF9" s="285">
        <v>438077</v>
      </c>
      <c r="AH9" s="279">
        <v>268040</v>
      </c>
      <c r="AI9" s="279">
        <v>55460</v>
      </c>
      <c r="AJ9" s="279">
        <v>8256</v>
      </c>
      <c r="AK9" s="279">
        <v>331756</v>
      </c>
      <c r="AL9" s="279">
        <v>-3103</v>
      </c>
      <c r="AM9" s="285">
        <v>328653</v>
      </c>
      <c r="AP9" s="1"/>
      <c r="AT9" s="276"/>
      <c r="AV9" s="272"/>
      <c r="AW9" s="1"/>
      <c r="AX9" s="1"/>
      <c r="AY9" s="1"/>
      <c r="AZ9" s="1"/>
      <c r="BA9" s="1"/>
      <c r="BB9" s="1"/>
      <c r="BC9" s="275"/>
      <c r="BD9" s="276"/>
      <c r="BE9" s="276"/>
      <c r="BF9" s="276"/>
      <c r="BG9" s="276"/>
      <c r="BH9" s="276"/>
      <c r="BJ9" s="272"/>
      <c r="BK9" s="1"/>
      <c r="BL9" s="1"/>
      <c r="BM9" s="1"/>
      <c r="BN9" s="1"/>
      <c r="BO9" s="1"/>
      <c r="BP9" s="1"/>
      <c r="BQ9" s="272"/>
      <c r="BR9" s="1"/>
      <c r="BY9" s="1"/>
      <c r="CC9" s="272"/>
      <c r="CF9" s="1"/>
      <c r="CI9" s="8"/>
      <c r="CJ9" s="272"/>
      <c r="CM9" s="1"/>
      <c r="CQ9" s="272"/>
      <c r="CT9" s="1"/>
      <c r="DA9" s="1"/>
      <c r="DH9" s="1"/>
    </row>
    <row r="10" spans="1:112" x14ac:dyDescent="0.5">
      <c r="B10" s="11"/>
      <c r="C10" s="298"/>
      <c r="D10" s="298"/>
      <c r="E10" s="298"/>
      <c r="F10" s="298"/>
      <c r="G10" s="298"/>
      <c r="H10" s="302"/>
      <c r="I10" s="288"/>
      <c r="K10" s="298"/>
      <c r="L10" s="298"/>
      <c r="M10" s="298"/>
      <c r="N10" s="298"/>
      <c r="O10" s="298"/>
      <c r="P10" s="302"/>
      <c r="Q10" s="288"/>
      <c r="S10" s="298"/>
      <c r="T10" s="298"/>
      <c r="U10" s="298"/>
      <c r="V10" s="298"/>
      <c r="W10" s="298"/>
      <c r="X10" s="302"/>
      <c r="Y10" s="288"/>
      <c r="AA10" s="298"/>
      <c r="AB10" s="298"/>
      <c r="AC10" s="298"/>
      <c r="AD10" s="298"/>
      <c r="AE10" s="302"/>
      <c r="AF10" s="288"/>
      <c r="AH10" s="298"/>
      <c r="AI10" s="298"/>
      <c r="AJ10" s="298"/>
      <c r="AK10" s="298"/>
      <c r="AL10" s="302"/>
      <c r="AM10" s="288"/>
      <c r="AP10" s="1"/>
      <c r="AT10" s="276"/>
      <c r="AV10" s="272"/>
      <c r="AW10" s="1"/>
      <c r="AX10" s="1"/>
      <c r="AY10" s="1"/>
      <c r="AZ10" s="1"/>
      <c r="BA10" s="1"/>
      <c r="BB10" s="1"/>
      <c r="BC10" s="275"/>
      <c r="BD10" s="276"/>
      <c r="BE10" s="276"/>
      <c r="BF10" s="276"/>
      <c r="BG10" s="276"/>
      <c r="BH10" s="276"/>
      <c r="BJ10" s="272"/>
      <c r="BK10" s="1"/>
      <c r="BL10" s="1"/>
      <c r="BM10" s="1"/>
      <c r="BN10" s="1"/>
      <c r="BO10" s="1"/>
      <c r="BP10" s="1"/>
      <c r="BQ10" s="272"/>
      <c r="BR10" s="1"/>
      <c r="BY10" s="1"/>
      <c r="CC10" s="272"/>
      <c r="CF10" s="1"/>
      <c r="CI10" s="8"/>
      <c r="CJ10" s="272"/>
      <c r="CM10" s="1"/>
      <c r="CQ10" s="272"/>
      <c r="CT10" s="1"/>
      <c r="DA10" s="1"/>
      <c r="DH10" s="1"/>
    </row>
    <row r="11" spans="1:112" x14ac:dyDescent="0.5">
      <c r="B11" s="73" t="s">
        <v>98</v>
      </c>
      <c r="C11" s="280">
        <v>2081</v>
      </c>
      <c r="D11" s="280">
        <v>-9368</v>
      </c>
      <c r="E11" s="282"/>
      <c r="F11" s="280">
        <v>-7287</v>
      </c>
      <c r="G11" s="282"/>
      <c r="H11" s="295"/>
      <c r="I11" s="286">
        <v>-7287</v>
      </c>
      <c r="K11" s="280"/>
      <c r="L11" s="280">
        <v>-237</v>
      </c>
      <c r="M11" s="282"/>
      <c r="N11" s="280">
        <v>-237</v>
      </c>
      <c r="O11" s="282"/>
      <c r="P11" s="295"/>
      <c r="Q11" s="286">
        <v>-237</v>
      </c>
      <c r="R11" s="14"/>
      <c r="S11" s="280"/>
      <c r="T11" s="280">
        <v>8245</v>
      </c>
      <c r="U11" s="282"/>
      <c r="V11" s="280">
        <v>8245</v>
      </c>
      <c r="W11" s="280"/>
      <c r="X11" s="295"/>
      <c r="Y11" s="286">
        <v>8245</v>
      </c>
      <c r="AA11" s="280"/>
      <c r="AB11" s="280">
        <v>10460</v>
      </c>
      <c r="AC11" s="282"/>
      <c r="AD11" s="280">
        <v>10460</v>
      </c>
      <c r="AE11" s="295"/>
      <c r="AF11" s="286">
        <v>10460</v>
      </c>
      <c r="AH11" s="280"/>
      <c r="AI11" s="280">
        <v>-1293</v>
      </c>
      <c r="AJ11" s="282"/>
      <c r="AK11" s="280">
        <v>-1293</v>
      </c>
      <c r="AL11" s="295"/>
      <c r="AM11" s="286">
        <v>-1293</v>
      </c>
      <c r="AP11" s="1"/>
      <c r="AT11" s="276"/>
      <c r="AV11" s="272"/>
      <c r="AW11" s="1"/>
      <c r="AX11" s="1"/>
      <c r="AY11" s="1"/>
      <c r="AZ11" s="1"/>
      <c r="BA11" s="1"/>
      <c r="BB11" s="1"/>
      <c r="BC11" s="275"/>
      <c r="BD11" s="276"/>
      <c r="BE11" s="276"/>
      <c r="BF11" s="276"/>
      <c r="BG11" s="276"/>
      <c r="BH11" s="276"/>
      <c r="BJ11" s="272"/>
      <c r="BK11" s="1"/>
      <c r="BL11" s="1"/>
      <c r="BM11" s="1"/>
      <c r="BN11" s="1"/>
      <c r="BO11" s="1"/>
      <c r="BP11" s="1"/>
      <c r="BQ11" s="272"/>
      <c r="BR11" s="1"/>
      <c r="BY11" s="1"/>
      <c r="CC11" s="272"/>
      <c r="CF11" s="1"/>
      <c r="CI11" s="4"/>
      <c r="CJ11" s="272"/>
      <c r="CM11" s="1"/>
      <c r="CQ11" s="272"/>
      <c r="CT11" s="1"/>
      <c r="DA11" s="1"/>
      <c r="DH11" s="1"/>
    </row>
    <row r="12" spans="1:112" x14ac:dyDescent="0.5">
      <c r="B12" s="73" t="s">
        <v>99</v>
      </c>
      <c r="C12" s="280"/>
      <c r="D12" s="280">
        <v>3644</v>
      </c>
      <c r="E12" s="282"/>
      <c r="F12" s="280">
        <v>3644</v>
      </c>
      <c r="G12" s="280"/>
      <c r="H12" s="295"/>
      <c r="I12" s="286">
        <v>3644</v>
      </c>
      <c r="K12" s="280"/>
      <c r="L12" s="280">
        <v>1933</v>
      </c>
      <c r="M12" s="282"/>
      <c r="N12" s="280">
        <v>1933</v>
      </c>
      <c r="O12" s="280"/>
      <c r="P12" s="295"/>
      <c r="Q12" s="286">
        <v>1933</v>
      </c>
      <c r="R12" s="14"/>
      <c r="S12" s="280"/>
      <c r="T12" s="280">
        <v>2540</v>
      </c>
      <c r="U12" s="282"/>
      <c r="V12" s="280">
        <v>2540</v>
      </c>
      <c r="W12" s="280"/>
      <c r="X12" s="295"/>
      <c r="Y12" s="286">
        <v>2540</v>
      </c>
      <c r="AA12" s="280"/>
      <c r="AB12" s="280">
        <v>5787</v>
      </c>
      <c r="AC12" s="282"/>
      <c r="AD12" s="280">
        <v>5787</v>
      </c>
      <c r="AE12" s="295"/>
      <c r="AF12" s="286">
        <v>5787</v>
      </c>
      <c r="AH12" s="280"/>
      <c r="AI12" s="280">
        <v>2568</v>
      </c>
      <c r="AJ12" s="282"/>
      <c r="AK12" s="280">
        <v>2568</v>
      </c>
      <c r="AL12" s="295"/>
      <c r="AM12" s="286">
        <v>2568</v>
      </c>
      <c r="AP12" s="1"/>
      <c r="AT12" s="276"/>
      <c r="AV12" s="272"/>
      <c r="AW12" s="1"/>
      <c r="AX12" s="1"/>
      <c r="AY12" s="1"/>
      <c r="AZ12" s="1"/>
      <c r="BA12" s="1"/>
      <c r="BB12" s="1"/>
      <c r="BC12" s="275"/>
      <c r="BD12" s="276"/>
      <c r="BE12" s="276"/>
      <c r="BF12" s="276"/>
      <c r="BG12" s="276"/>
      <c r="BH12" s="276"/>
      <c r="BJ12" s="272"/>
      <c r="BK12" s="1"/>
      <c r="BL12" s="1"/>
      <c r="BM12" s="1"/>
      <c r="BN12" s="1"/>
      <c r="BO12" s="1"/>
      <c r="BP12" s="1"/>
      <c r="BQ12" s="272"/>
      <c r="BR12" s="1"/>
      <c r="BY12" s="1"/>
      <c r="CC12" s="272"/>
      <c r="CF12" s="1"/>
      <c r="CI12" s="4"/>
      <c r="CJ12" s="272"/>
      <c r="CM12" s="1"/>
      <c r="CQ12" s="272"/>
      <c r="CT12" s="1"/>
      <c r="DA12" s="1"/>
      <c r="DH12" s="1"/>
    </row>
    <row r="13" spans="1:112" x14ac:dyDescent="0.5">
      <c r="B13" s="71" t="s">
        <v>100</v>
      </c>
      <c r="C13" s="281">
        <v>23211</v>
      </c>
      <c r="D13" s="281">
        <v>6566</v>
      </c>
      <c r="E13" s="281"/>
      <c r="F13" s="281">
        <v>29777</v>
      </c>
      <c r="G13" s="405">
        <v>3384</v>
      </c>
      <c r="H13" s="405"/>
      <c r="I13" s="286">
        <v>33161</v>
      </c>
      <c r="K13" s="281">
        <v>46879</v>
      </c>
      <c r="L13" s="281">
        <v>1762</v>
      </c>
      <c r="M13" s="281"/>
      <c r="N13" s="281">
        <v>48641</v>
      </c>
      <c r="O13" s="405">
        <v>2510</v>
      </c>
      <c r="P13" s="405"/>
      <c r="Q13" s="286">
        <v>51151</v>
      </c>
      <c r="S13" s="281">
        <v>43649</v>
      </c>
      <c r="T13" s="281">
        <v>12377</v>
      </c>
      <c r="U13" s="281"/>
      <c r="V13" s="281">
        <v>56026</v>
      </c>
      <c r="W13" s="405">
        <v>3056</v>
      </c>
      <c r="X13" s="405"/>
      <c r="Y13" s="286">
        <v>59082</v>
      </c>
      <c r="AA13" s="281">
        <v>2478</v>
      </c>
      <c r="AB13" s="281">
        <v>309</v>
      </c>
      <c r="AC13" s="281"/>
      <c r="AD13" s="281">
        <v>2787</v>
      </c>
      <c r="AE13" s="405"/>
      <c r="AF13" s="286">
        <v>2787</v>
      </c>
      <c r="AH13" s="281">
        <v>995</v>
      </c>
      <c r="AI13" s="281"/>
      <c r="AJ13" s="281"/>
      <c r="AK13" s="281">
        <v>995</v>
      </c>
      <c r="AL13" s="303"/>
      <c r="AM13" s="286">
        <v>995</v>
      </c>
      <c r="AP13" s="1"/>
      <c r="AT13" s="276"/>
      <c r="AV13" s="272"/>
      <c r="AW13" s="1"/>
      <c r="AX13" s="1"/>
      <c r="AY13" s="1"/>
      <c r="AZ13" s="1"/>
      <c r="BA13" s="1"/>
      <c r="BB13" s="1"/>
      <c r="BC13" s="275"/>
      <c r="BD13" s="276"/>
      <c r="BE13" s="276"/>
      <c r="BF13" s="276"/>
      <c r="BG13" s="276"/>
      <c r="BH13" s="276"/>
      <c r="BJ13" s="272"/>
      <c r="BK13" s="1"/>
      <c r="BL13" s="1"/>
      <c r="BM13" s="1"/>
      <c r="BN13" s="1"/>
      <c r="BO13" s="1"/>
      <c r="BP13" s="1"/>
      <c r="BQ13" s="272"/>
      <c r="BR13" s="1"/>
      <c r="BY13" s="1"/>
      <c r="CC13" s="272"/>
      <c r="CF13" s="1"/>
      <c r="CI13" s="4"/>
      <c r="CJ13" s="272"/>
      <c r="CM13" s="1"/>
      <c r="CQ13" s="272"/>
      <c r="CT13" s="1"/>
      <c r="DA13" s="1"/>
      <c r="DH13" s="1"/>
    </row>
    <row r="14" spans="1:112" x14ac:dyDescent="0.5">
      <c r="B14" s="73" t="s">
        <v>36</v>
      </c>
      <c r="C14" s="280">
        <v>-484943</v>
      </c>
      <c r="D14" s="280">
        <v>-42367</v>
      </c>
      <c r="E14" s="282">
        <v>-7379</v>
      </c>
      <c r="F14" s="280">
        <v>-534689</v>
      </c>
      <c r="G14" s="280">
        <v>-288</v>
      </c>
      <c r="H14" s="295"/>
      <c r="I14" s="286">
        <v>-534977</v>
      </c>
      <c r="K14" s="280">
        <v>-166035</v>
      </c>
      <c r="L14" s="280">
        <v>-44146</v>
      </c>
      <c r="M14" s="282">
        <v>-6792</v>
      </c>
      <c r="N14" s="280">
        <v>-216973</v>
      </c>
      <c r="O14" s="280"/>
      <c r="P14" s="295"/>
      <c r="Q14" s="286">
        <v>-216973</v>
      </c>
      <c r="S14" s="280">
        <v>-215954</v>
      </c>
      <c r="T14" s="280">
        <v>-31091</v>
      </c>
      <c r="U14" s="282">
        <v>-3996</v>
      </c>
      <c r="V14" s="280">
        <v>-251041</v>
      </c>
      <c r="W14" s="280"/>
      <c r="X14" s="295"/>
      <c r="Y14" s="286">
        <v>-251041</v>
      </c>
      <c r="AA14" s="280">
        <v>-252640</v>
      </c>
      <c r="AB14" s="280">
        <v>-15002</v>
      </c>
      <c r="AC14" s="282">
        <v>-2798</v>
      </c>
      <c r="AD14" s="280">
        <v>-270440</v>
      </c>
      <c r="AE14" s="295"/>
      <c r="AF14" s="286">
        <v>-270440</v>
      </c>
      <c r="AH14" s="280">
        <v>-221560</v>
      </c>
      <c r="AI14" s="280">
        <v>-2247</v>
      </c>
      <c r="AJ14" s="282">
        <v>-2600</v>
      </c>
      <c r="AK14" s="280">
        <v>-226407</v>
      </c>
      <c r="AL14" s="295"/>
      <c r="AM14" s="286">
        <v>-226407</v>
      </c>
      <c r="AP14" s="1"/>
      <c r="AT14" s="276"/>
      <c r="AV14" s="272"/>
      <c r="AW14" s="1"/>
      <c r="AX14" s="1"/>
      <c r="AY14" s="1"/>
      <c r="AZ14" s="1"/>
      <c r="BA14" s="1"/>
      <c r="BB14" s="1"/>
      <c r="BC14" s="275"/>
      <c r="BD14" s="276"/>
      <c r="BE14" s="276"/>
      <c r="BF14" s="276"/>
      <c r="BG14" s="276"/>
      <c r="BH14" s="276"/>
      <c r="BJ14" s="272"/>
      <c r="BK14" s="1"/>
      <c r="BL14" s="1"/>
      <c r="BM14" s="1"/>
      <c r="BN14" s="1"/>
      <c r="BO14" s="1"/>
      <c r="BP14" s="1"/>
      <c r="BQ14" s="272"/>
      <c r="BR14" s="1"/>
      <c r="BY14" s="1"/>
      <c r="CC14" s="272"/>
      <c r="CF14" s="1"/>
      <c r="CI14" s="4"/>
      <c r="CJ14" s="272"/>
      <c r="CM14" s="1"/>
      <c r="CQ14" s="272"/>
      <c r="CT14" s="1"/>
      <c r="DA14" s="1"/>
      <c r="DH14" s="1"/>
    </row>
    <row r="15" spans="1:112" ht="16" thickBot="1" x14ac:dyDescent="0.55000000000000004">
      <c r="B15" s="5" t="s">
        <v>194</v>
      </c>
      <c r="C15" s="278">
        <v>-2475</v>
      </c>
      <c r="D15" s="278">
        <v>-263</v>
      </c>
      <c r="E15" s="278"/>
      <c r="F15" s="278">
        <v>-2738</v>
      </c>
      <c r="G15" s="278">
        <v>-46</v>
      </c>
      <c r="H15" s="278"/>
      <c r="I15" s="284">
        <v>-2784</v>
      </c>
      <c r="K15" s="278">
        <v>-1000</v>
      </c>
      <c r="L15" s="278">
        <v>-1113</v>
      </c>
      <c r="M15" s="278"/>
      <c r="N15" s="278">
        <v>-2113</v>
      </c>
      <c r="O15" s="278"/>
      <c r="P15" s="278"/>
      <c r="Q15" s="284">
        <v>-2113</v>
      </c>
      <c r="S15" s="278"/>
      <c r="T15" s="278"/>
      <c r="U15" s="278"/>
      <c r="V15" s="278"/>
      <c r="W15" s="278">
        <v>-965</v>
      </c>
      <c r="X15" s="278"/>
      <c r="Y15" s="284">
        <v>-965</v>
      </c>
      <c r="AA15" s="278"/>
      <c r="AB15" s="278"/>
      <c r="AC15" s="278"/>
      <c r="AD15" s="278"/>
      <c r="AE15" s="278"/>
      <c r="AF15" s="284"/>
      <c r="AH15" s="278"/>
      <c r="AI15" s="278"/>
      <c r="AJ15" s="278"/>
      <c r="AK15" s="278"/>
      <c r="AL15" s="278"/>
      <c r="AM15" s="284"/>
      <c r="AP15" s="1"/>
      <c r="AT15" s="276"/>
      <c r="AV15" s="272"/>
      <c r="AW15" s="1"/>
      <c r="AX15" s="1"/>
      <c r="AY15" s="1"/>
      <c r="AZ15" s="1"/>
      <c r="BA15" s="1"/>
      <c r="BB15" s="1"/>
      <c r="BC15" s="275"/>
      <c r="BD15" s="276"/>
      <c r="BE15" s="276"/>
      <c r="BF15" s="276"/>
      <c r="BG15" s="276"/>
      <c r="BH15" s="276"/>
      <c r="BJ15" s="272"/>
      <c r="BK15" s="1"/>
      <c r="BL15" s="1"/>
      <c r="BM15" s="1"/>
      <c r="BN15" s="1"/>
      <c r="BO15" s="1"/>
      <c r="BP15" s="1"/>
      <c r="BQ15" s="272"/>
      <c r="BR15" s="1"/>
      <c r="BY15" s="1"/>
      <c r="CC15" s="272"/>
      <c r="CF15" s="1"/>
      <c r="CI15" s="4"/>
      <c r="CJ15" s="272"/>
      <c r="CM15" s="1"/>
      <c r="CQ15" s="272"/>
      <c r="CT15" s="1"/>
      <c r="DA15" s="1"/>
      <c r="DH15" s="1"/>
    </row>
    <row r="16" spans="1:112" ht="16" thickBot="1" x14ac:dyDescent="0.55000000000000004">
      <c r="B16" s="66" t="s">
        <v>39</v>
      </c>
      <c r="C16" s="299">
        <v>157594</v>
      </c>
      <c r="D16" s="299">
        <v>96053</v>
      </c>
      <c r="E16" s="299">
        <v>4154</v>
      </c>
      <c r="F16" s="299">
        <v>257801</v>
      </c>
      <c r="G16" s="299">
        <v>4513</v>
      </c>
      <c r="H16" s="299">
        <v>-4469</v>
      </c>
      <c r="I16" s="285">
        <v>257845</v>
      </c>
      <c r="K16" s="299">
        <v>157842</v>
      </c>
      <c r="L16" s="299">
        <v>52674</v>
      </c>
      <c r="M16" s="299">
        <v>5623</v>
      </c>
      <c r="N16" s="299">
        <v>216139</v>
      </c>
      <c r="O16" s="299">
        <v>2510</v>
      </c>
      <c r="P16" s="299">
        <v>-4446</v>
      </c>
      <c r="Q16" s="285">
        <v>214203</v>
      </c>
      <c r="S16" s="299">
        <v>127347</v>
      </c>
      <c r="T16" s="299">
        <v>105622</v>
      </c>
      <c r="U16" s="299">
        <v>9332</v>
      </c>
      <c r="V16" s="299">
        <v>242301</v>
      </c>
      <c r="W16" s="299">
        <v>2091</v>
      </c>
      <c r="X16" s="299">
        <v>-6276</v>
      </c>
      <c r="Y16" s="285">
        <v>238116</v>
      </c>
      <c r="AA16" s="299">
        <v>74902</v>
      </c>
      <c r="AB16" s="299">
        <v>107083</v>
      </c>
      <c r="AC16" s="299">
        <v>7932</v>
      </c>
      <c r="AD16" s="299">
        <v>189917</v>
      </c>
      <c r="AE16" s="299">
        <v>-3246</v>
      </c>
      <c r="AF16" s="285">
        <v>186671</v>
      </c>
      <c r="AH16" s="299">
        <v>47475</v>
      </c>
      <c r="AI16" s="299">
        <v>54488</v>
      </c>
      <c r="AJ16" s="299">
        <v>5656</v>
      </c>
      <c r="AK16" s="299">
        <v>107619</v>
      </c>
      <c r="AL16" s="299">
        <v>-3103</v>
      </c>
      <c r="AM16" s="285">
        <v>104516</v>
      </c>
      <c r="AP16" s="1"/>
      <c r="AT16" s="276"/>
      <c r="AV16" s="272"/>
      <c r="AW16" s="1"/>
      <c r="AX16" s="1"/>
      <c r="AY16" s="1"/>
      <c r="AZ16" s="1"/>
      <c r="BA16" s="1"/>
      <c r="BB16" s="1"/>
      <c r="BC16" s="275"/>
      <c r="BD16" s="276"/>
      <c r="BE16" s="276"/>
      <c r="BF16" s="276"/>
      <c r="BG16" s="276"/>
      <c r="BH16" s="276"/>
      <c r="BJ16" s="272"/>
      <c r="BK16" s="1"/>
      <c r="BL16" s="1"/>
      <c r="BM16" s="1"/>
      <c r="BN16" s="1"/>
      <c r="BO16" s="1"/>
      <c r="BP16" s="1"/>
      <c r="BQ16" s="272"/>
      <c r="BR16" s="1"/>
      <c r="BY16" s="1"/>
      <c r="CC16" s="272"/>
      <c r="CF16" s="1"/>
      <c r="CI16" s="8"/>
      <c r="CJ16" s="272"/>
      <c r="CM16" s="1"/>
      <c r="CQ16" s="272"/>
      <c r="CT16" s="1"/>
      <c r="DA16" s="1"/>
      <c r="DH16" s="1"/>
    </row>
    <row r="17" spans="2:112" x14ac:dyDescent="0.5">
      <c r="B17" s="648"/>
      <c r="C17" s="649"/>
      <c r="D17" s="649"/>
      <c r="E17" s="649"/>
      <c r="F17" s="649"/>
      <c r="G17" s="649"/>
      <c r="H17" s="648"/>
      <c r="I17" s="650"/>
      <c r="K17" s="276"/>
      <c r="L17" s="276"/>
      <c r="M17" s="276"/>
      <c r="N17" s="276"/>
      <c r="O17" s="276"/>
      <c r="P17" s="275"/>
      <c r="Q17" s="505"/>
      <c r="S17" s="276"/>
      <c r="T17" s="276"/>
      <c r="U17" s="276"/>
      <c r="V17" s="276"/>
      <c r="W17" s="276"/>
      <c r="X17" s="275"/>
      <c r="Y17" s="275"/>
      <c r="AA17" s="276"/>
      <c r="AB17" s="276"/>
      <c r="AC17" s="276"/>
      <c r="AD17" s="276"/>
      <c r="AE17" s="276"/>
      <c r="AF17" s="275"/>
      <c r="AH17" s="276"/>
      <c r="AI17" s="276"/>
      <c r="AJ17" s="276"/>
      <c r="AK17" s="276"/>
      <c r="AL17" s="275"/>
      <c r="AM17" s="275"/>
      <c r="AP17" s="276"/>
      <c r="AQ17" s="275"/>
      <c r="AR17" s="276"/>
      <c r="AT17" s="276"/>
      <c r="AV17" s="272"/>
      <c r="AW17" s="1"/>
      <c r="AX17" s="1"/>
      <c r="AY17" s="1"/>
      <c r="AZ17" s="1"/>
      <c r="BA17" s="1"/>
      <c r="BB17" s="1"/>
      <c r="BC17" s="275"/>
      <c r="BD17" s="276"/>
      <c r="BE17" s="276"/>
      <c r="BF17" s="276"/>
      <c r="BG17" s="276"/>
      <c r="BH17" s="276"/>
      <c r="BJ17" s="272"/>
      <c r="BK17" s="1"/>
      <c r="BL17" s="1"/>
      <c r="BM17" s="1"/>
      <c r="BN17" s="1"/>
      <c r="BO17" s="1"/>
      <c r="BP17" s="1"/>
      <c r="BQ17" s="272"/>
      <c r="BR17" s="1"/>
      <c r="BW17" s="276"/>
      <c r="BX17" s="276"/>
      <c r="BY17" s="276"/>
      <c r="BZ17" s="275"/>
      <c r="CA17" s="275"/>
      <c r="CC17" s="276"/>
      <c r="CD17" s="276"/>
      <c r="CE17" s="276"/>
      <c r="CF17" s="276"/>
      <c r="CG17" s="275"/>
      <c r="CH17" s="275"/>
      <c r="CJ17" s="276"/>
      <c r="CK17" s="276"/>
      <c r="CL17" s="276"/>
      <c r="CM17" s="276"/>
      <c r="CN17" s="275"/>
      <c r="CO17" s="276"/>
      <c r="CQ17" s="276"/>
      <c r="CR17" s="276"/>
      <c r="CS17" s="276"/>
      <c r="CT17" s="276"/>
      <c r="CU17" s="275"/>
      <c r="CV17" s="276"/>
      <c r="DA17" s="1"/>
      <c r="DH17" s="1"/>
    </row>
    <row r="18" spans="2:112" x14ac:dyDescent="0.5">
      <c r="B18" s="19"/>
      <c r="C18" s="651"/>
      <c r="D18" s="19"/>
      <c r="E18" s="19"/>
      <c r="F18" s="19"/>
      <c r="G18" s="19"/>
      <c r="H18" s="19"/>
      <c r="I18" s="19"/>
      <c r="K18" s="538"/>
      <c r="S18" s="272"/>
      <c r="AH18" s="272"/>
      <c r="AI18" s="1"/>
      <c r="AP18" s="1"/>
      <c r="AT18" s="276"/>
      <c r="AV18" s="272"/>
      <c r="AW18" s="1"/>
      <c r="AX18" s="1"/>
      <c r="AY18" s="1"/>
      <c r="AZ18" s="1"/>
      <c r="BA18" s="1"/>
      <c r="BB18" s="1"/>
      <c r="BC18" s="275"/>
      <c r="BD18" s="276"/>
      <c r="BE18" s="276"/>
      <c r="BF18" s="276"/>
      <c r="BG18" s="276"/>
      <c r="BH18" s="276"/>
      <c r="BJ18" s="272"/>
      <c r="BK18" s="1"/>
      <c r="BL18" s="1"/>
      <c r="BM18" s="1"/>
      <c r="BN18" s="1"/>
      <c r="BO18" s="1"/>
      <c r="BP18" s="1"/>
      <c r="BQ18" s="272"/>
      <c r="BR18" s="1"/>
      <c r="BY18" s="1"/>
      <c r="CC18" s="272"/>
      <c r="CF18" s="1"/>
      <c r="CJ18" s="272"/>
      <c r="CM18" s="1"/>
      <c r="CQ18" s="272"/>
      <c r="CT18" s="1"/>
      <c r="DA18" s="1"/>
      <c r="DH18" s="1"/>
    </row>
    <row r="19" spans="2:112" ht="16.5" thickBot="1" x14ac:dyDescent="0.55000000000000004">
      <c r="B19" s="19"/>
      <c r="C19" s="691" t="s">
        <v>252</v>
      </c>
      <c r="D19" s="691"/>
      <c r="E19" s="691"/>
      <c r="F19" s="691"/>
      <c r="G19" s="691"/>
      <c r="H19" s="691"/>
      <c r="I19" s="691"/>
      <c r="K19" s="691" t="s">
        <v>237</v>
      </c>
      <c r="L19" s="691"/>
      <c r="M19" s="691"/>
      <c r="N19" s="691"/>
      <c r="O19" s="691"/>
      <c r="P19" s="691"/>
      <c r="Q19" s="691"/>
      <c r="S19" s="691" t="s">
        <v>195</v>
      </c>
      <c r="T19" s="691"/>
      <c r="U19" s="691"/>
      <c r="V19" s="691"/>
      <c r="W19" s="691"/>
      <c r="X19" s="691"/>
      <c r="Y19" s="691"/>
      <c r="Z19" s="456"/>
      <c r="AA19" s="691" t="s">
        <v>196</v>
      </c>
      <c r="AB19" s="691"/>
      <c r="AC19" s="691"/>
      <c r="AD19" s="691"/>
      <c r="AE19" s="691"/>
      <c r="AF19" s="691"/>
      <c r="AG19" s="457"/>
      <c r="AH19" s="692" t="s">
        <v>197</v>
      </c>
      <c r="AI19" s="691"/>
      <c r="AJ19" s="691"/>
      <c r="AK19" s="691"/>
      <c r="AL19" s="691"/>
      <c r="AM19" s="691"/>
      <c r="AP19" s="1"/>
      <c r="AT19" s="276"/>
      <c r="AV19" s="272"/>
      <c r="AW19" s="1"/>
      <c r="AX19" s="1"/>
      <c r="AY19" s="1"/>
      <c r="AZ19" s="1"/>
      <c r="BA19" s="1"/>
      <c r="BB19" s="1"/>
      <c r="BC19" s="275"/>
      <c r="BD19" s="276"/>
      <c r="BE19" s="276"/>
      <c r="BF19" s="276"/>
      <c r="BG19" s="276"/>
      <c r="BH19" s="276"/>
      <c r="BJ19" s="272"/>
      <c r="BK19" s="1"/>
      <c r="BL19" s="1"/>
      <c r="BM19" s="1"/>
      <c r="BN19" s="1"/>
      <c r="BO19" s="1"/>
      <c r="BP19" s="1"/>
      <c r="BQ19" s="272"/>
      <c r="BR19" s="1"/>
      <c r="BY19" s="1"/>
      <c r="CC19" s="272"/>
      <c r="CF19" s="1"/>
      <c r="CJ19" s="272"/>
      <c r="CM19" s="1"/>
      <c r="CQ19" s="272"/>
      <c r="CT19" s="1"/>
      <c r="DA19" s="1"/>
      <c r="DH19" s="1"/>
    </row>
    <row r="20" spans="2:112" ht="53.5" thickBot="1" x14ac:dyDescent="0.55000000000000004">
      <c r="B20" s="92" t="s">
        <v>27</v>
      </c>
      <c r="C20" s="590" t="s">
        <v>187</v>
      </c>
      <c r="D20" s="591" t="s">
        <v>37</v>
      </c>
      <c r="E20" s="591" t="s">
        <v>38</v>
      </c>
      <c r="F20" s="591" t="s">
        <v>188</v>
      </c>
      <c r="G20" s="591" t="s">
        <v>189</v>
      </c>
      <c r="H20" s="591" t="s">
        <v>190</v>
      </c>
      <c r="I20" s="592" t="s">
        <v>191</v>
      </c>
      <c r="K20" s="297" t="s">
        <v>187</v>
      </c>
      <c r="L20" s="292" t="s">
        <v>37</v>
      </c>
      <c r="M20" s="292" t="s">
        <v>38</v>
      </c>
      <c r="N20" s="292" t="s">
        <v>188</v>
      </c>
      <c r="O20" s="292" t="s">
        <v>189</v>
      </c>
      <c r="P20" s="292" t="s">
        <v>190</v>
      </c>
      <c r="Q20" s="293" t="s">
        <v>191</v>
      </c>
      <c r="S20" s="297" t="s">
        <v>187</v>
      </c>
      <c r="T20" s="292" t="s">
        <v>37</v>
      </c>
      <c r="U20" s="292" t="s">
        <v>38</v>
      </c>
      <c r="V20" s="292" t="s">
        <v>188</v>
      </c>
      <c r="W20" s="292" t="s">
        <v>189</v>
      </c>
      <c r="X20" s="292" t="s">
        <v>190</v>
      </c>
      <c r="Y20" s="293" t="s">
        <v>191</v>
      </c>
      <c r="AA20" s="297" t="s">
        <v>187</v>
      </c>
      <c r="AB20" s="292" t="s">
        <v>37</v>
      </c>
      <c r="AC20" s="292" t="s">
        <v>38</v>
      </c>
      <c r="AD20" s="292" t="s">
        <v>188</v>
      </c>
      <c r="AE20" s="292" t="s">
        <v>190</v>
      </c>
      <c r="AF20" s="293" t="s">
        <v>191</v>
      </c>
      <c r="AG20" s="291"/>
      <c r="AH20" s="297" t="s">
        <v>187</v>
      </c>
      <c r="AI20" s="292" t="s">
        <v>37</v>
      </c>
      <c r="AJ20" s="292" t="s">
        <v>38</v>
      </c>
      <c r="AK20" s="292" t="s">
        <v>188</v>
      </c>
      <c r="AL20" s="292" t="s">
        <v>190</v>
      </c>
      <c r="AM20" s="293" t="s">
        <v>191</v>
      </c>
      <c r="AP20" s="1"/>
      <c r="AT20" s="276"/>
      <c r="AV20" s="272"/>
      <c r="AW20" s="1"/>
      <c r="AX20" s="1"/>
      <c r="AY20" s="1"/>
      <c r="AZ20" s="1"/>
      <c r="BA20" s="1"/>
      <c r="BB20" s="1"/>
      <c r="BC20" s="275"/>
      <c r="BD20" s="276"/>
      <c r="BE20" s="276"/>
      <c r="BF20" s="276"/>
      <c r="BG20" s="276"/>
      <c r="BH20" s="276"/>
      <c r="BJ20" s="272"/>
      <c r="BK20" s="1"/>
      <c r="BL20" s="1"/>
      <c r="BM20" s="1"/>
      <c r="BN20" s="1"/>
      <c r="BO20" s="1"/>
      <c r="BP20" s="1"/>
      <c r="BQ20" s="272"/>
      <c r="BR20" s="1"/>
      <c r="BY20" s="1"/>
      <c r="CC20" s="272"/>
      <c r="CF20" s="1"/>
      <c r="CJ20" s="272"/>
      <c r="CM20" s="1"/>
      <c r="CQ20" s="272"/>
      <c r="CT20" s="1"/>
      <c r="DA20" s="1"/>
      <c r="DH20" s="1"/>
    </row>
    <row r="21" spans="2:112" x14ac:dyDescent="0.5">
      <c r="B21" s="71" t="s">
        <v>192</v>
      </c>
      <c r="C21" s="652">
        <v>277998</v>
      </c>
      <c r="D21" s="652">
        <v>130370</v>
      </c>
      <c r="E21" s="652">
        <v>5909</v>
      </c>
      <c r="F21" s="652">
        <v>414277</v>
      </c>
      <c r="G21" s="652">
        <v>2060</v>
      </c>
      <c r="H21" s="652"/>
      <c r="I21" s="652">
        <f t="shared" ref="I21:I30" si="0">SUM(F21:H21)</f>
        <v>416337</v>
      </c>
      <c r="K21" s="277">
        <v>238673</v>
      </c>
      <c r="L21" s="277">
        <v>27456</v>
      </c>
      <c r="M21" s="277">
        <v>2395</v>
      </c>
      <c r="N21" s="277">
        <v>268524</v>
      </c>
      <c r="O21" s="277"/>
      <c r="P21" s="277">
        <v>0</v>
      </c>
      <c r="Q21" s="283">
        <v>268524</v>
      </c>
      <c r="S21" s="277">
        <v>101961</v>
      </c>
      <c r="T21" s="277">
        <v>30559</v>
      </c>
      <c r="U21" s="277">
        <v>2300</v>
      </c>
      <c r="V21" s="277">
        <v>134820</v>
      </c>
      <c r="W21" s="277"/>
      <c r="X21" s="300"/>
      <c r="Y21" s="283">
        <v>134820</v>
      </c>
      <c r="AA21" s="277">
        <v>66877</v>
      </c>
      <c r="AB21" s="277">
        <v>30741</v>
      </c>
      <c r="AC21" s="277">
        <v>2746</v>
      </c>
      <c r="AD21" s="277">
        <v>100364</v>
      </c>
      <c r="AE21" s="300"/>
      <c r="AF21" s="283">
        <v>100364</v>
      </c>
      <c r="AG21" s="4"/>
      <c r="AH21" s="277">
        <v>220004</v>
      </c>
      <c r="AI21" s="277">
        <v>21975</v>
      </c>
      <c r="AJ21" s="277">
        <v>1748</v>
      </c>
      <c r="AK21" s="277">
        <v>243727</v>
      </c>
      <c r="AL21" s="300"/>
      <c r="AM21" s="283">
        <v>243727</v>
      </c>
      <c r="AP21" s="1"/>
      <c r="AT21" s="276"/>
      <c r="AV21" s="272"/>
      <c r="AW21" s="1"/>
      <c r="AX21" s="1"/>
      <c r="AY21" s="1"/>
      <c r="AZ21" s="1"/>
      <c r="BA21" s="1"/>
      <c r="BB21" s="1"/>
      <c r="BC21" s="275"/>
      <c r="BD21" s="276"/>
      <c r="BE21" s="276"/>
      <c r="BF21" s="276"/>
      <c r="BG21" s="276"/>
      <c r="BH21" s="276"/>
      <c r="BJ21" s="272"/>
      <c r="BK21" s="1"/>
      <c r="BL21" s="1"/>
      <c r="BM21" s="1"/>
      <c r="BN21" s="1"/>
      <c r="BO21" s="1"/>
      <c r="BP21" s="1"/>
      <c r="BQ21" s="272"/>
      <c r="BR21" s="1"/>
      <c r="BY21" s="1"/>
      <c r="CC21" s="272"/>
      <c r="CF21" s="1"/>
      <c r="CJ21" s="272"/>
      <c r="CM21" s="1"/>
      <c r="CQ21" s="272"/>
      <c r="CT21" s="1"/>
      <c r="DA21" s="1"/>
      <c r="DH21" s="1"/>
    </row>
    <row r="22" spans="2:112" ht="16" thickBot="1" x14ac:dyDescent="0.55000000000000004">
      <c r="B22" s="5" t="s">
        <v>193</v>
      </c>
      <c r="C22" s="653"/>
      <c r="D22" s="653"/>
      <c r="E22" s="653">
        <v>4446</v>
      </c>
      <c r="F22" s="653">
        <v>4446</v>
      </c>
      <c r="G22" s="653"/>
      <c r="H22" s="654">
        <v>-4446</v>
      </c>
      <c r="I22" s="653">
        <f t="shared" si="0"/>
        <v>0</v>
      </c>
      <c r="K22" s="278"/>
      <c r="L22" s="278"/>
      <c r="M22" s="278">
        <v>897</v>
      </c>
      <c r="N22" s="278">
        <v>897</v>
      </c>
      <c r="O22" s="278"/>
      <c r="P22" s="301">
        <v>-897</v>
      </c>
      <c r="Q22" s="284">
        <v>0</v>
      </c>
      <c r="S22" s="278"/>
      <c r="T22" s="278"/>
      <c r="U22" s="278">
        <v>1626</v>
      </c>
      <c r="V22" s="278">
        <v>1626</v>
      </c>
      <c r="W22" s="278"/>
      <c r="X22" s="301">
        <v>-1626</v>
      </c>
      <c r="Y22" s="284"/>
      <c r="AA22" s="278"/>
      <c r="AB22" s="278"/>
      <c r="AC22" s="278">
        <v>1375</v>
      </c>
      <c r="AD22" s="278">
        <v>1375</v>
      </c>
      <c r="AE22" s="301">
        <v>-1375</v>
      </c>
      <c r="AF22" s="284"/>
      <c r="AG22" s="4"/>
      <c r="AH22" s="278"/>
      <c r="AI22" s="278"/>
      <c r="AJ22" s="278">
        <v>-2191</v>
      </c>
      <c r="AK22" s="278">
        <v>-2191</v>
      </c>
      <c r="AL22" s="301">
        <v>2191</v>
      </c>
      <c r="AM22" s="284"/>
      <c r="AP22" s="1"/>
      <c r="AT22" s="276"/>
      <c r="AV22" s="272"/>
      <c r="AW22" s="1"/>
      <c r="AX22" s="1"/>
      <c r="AY22" s="1"/>
      <c r="AZ22" s="1"/>
      <c r="BA22" s="1"/>
      <c r="BB22" s="1"/>
      <c r="BC22" s="275"/>
      <c r="BD22" s="276"/>
      <c r="BE22" s="276"/>
      <c r="BF22" s="276"/>
      <c r="BG22" s="276"/>
      <c r="BH22" s="276"/>
      <c r="BJ22" s="272"/>
      <c r="BK22" s="1"/>
      <c r="BL22" s="1"/>
      <c r="BM22" s="1"/>
      <c r="BN22" s="1"/>
      <c r="BO22" s="1"/>
      <c r="BP22" s="1"/>
      <c r="BQ22" s="272"/>
      <c r="BR22" s="1"/>
      <c r="BY22" s="1"/>
      <c r="CC22" s="272"/>
      <c r="CF22" s="1"/>
      <c r="CJ22" s="272"/>
      <c r="CM22" s="1"/>
      <c r="CQ22" s="272"/>
      <c r="CT22" s="1"/>
      <c r="DA22" s="1"/>
      <c r="DH22" s="1"/>
    </row>
    <row r="23" spans="2:112" ht="16" thickBot="1" x14ac:dyDescent="0.55000000000000004">
      <c r="B23" s="66" t="s">
        <v>29</v>
      </c>
      <c r="C23" s="655">
        <f t="shared" ref="C23" si="1">SUM(C21:C22)</f>
        <v>277998</v>
      </c>
      <c r="D23" s="655">
        <f t="shared" ref="D23" si="2">SUM(D21:D22)</f>
        <v>130370</v>
      </c>
      <c r="E23" s="655">
        <f t="shared" ref="E23" si="3">SUM(E21:E22)</f>
        <v>10355</v>
      </c>
      <c r="F23" s="655">
        <f t="shared" ref="F23" si="4">SUM(F21:F22)</f>
        <v>418723</v>
      </c>
      <c r="G23" s="655">
        <f t="shared" ref="G23" si="5">SUM(G21:G22)</f>
        <v>2060</v>
      </c>
      <c r="H23" s="655">
        <f t="shared" ref="H23" si="6">SUM(H21:H22)</f>
        <v>-4446</v>
      </c>
      <c r="I23" s="655">
        <f t="shared" si="0"/>
        <v>416337</v>
      </c>
      <c r="K23" s="279">
        <v>238673</v>
      </c>
      <c r="L23" s="279">
        <v>27456</v>
      </c>
      <c r="M23" s="279">
        <v>3292</v>
      </c>
      <c r="N23" s="279">
        <v>269421</v>
      </c>
      <c r="O23" s="279">
        <v>0</v>
      </c>
      <c r="P23" s="279">
        <v>-897</v>
      </c>
      <c r="Q23" s="285">
        <v>268524</v>
      </c>
      <c r="S23" s="279">
        <v>101961</v>
      </c>
      <c r="T23" s="279">
        <v>30559</v>
      </c>
      <c r="U23" s="279">
        <v>3926</v>
      </c>
      <c r="V23" s="279">
        <v>136446</v>
      </c>
      <c r="W23" s="279"/>
      <c r="X23" s="279">
        <v>-1626</v>
      </c>
      <c r="Y23" s="285">
        <v>134820</v>
      </c>
      <c r="AA23" s="279">
        <v>66877</v>
      </c>
      <c r="AB23" s="279">
        <v>30741</v>
      </c>
      <c r="AC23" s="279">
        <v>4121</v>
      </c>
      <c r="AD23" s="279">
        <v>101739</v>
      </c>
      <c r="AE23" s="279">
        <v>-1375</v>
      </c>
      <c r="AF23" s="285">
        <v>100364</v>
      </c>
      <c r="AG23" s="8"/>
      <c r="AH23" s="279">
        <v>220004</v>
      </c>
      <c r="AI23" s="279">
        <v>21975</v>
      </c>
      <c r="AJ23" s="279">
        <v>-443</v>
      </c>
      <c r="AK23" s="279">
        <v>241536</v>
      </c>
      <c r="AL23" s="279">
        <v>2191</v>
      </c>
      <c r="AM23" s="285">
        <v>243727</v>
      </c>
      <c r="AP23" s="1"/>
      <c r="AT23" s="276"/>
      <c r="AV23" s="272"/>
      <c r="AW23" s="1"/>
      <c r="AX23" s="1"/>
      <c r="AY23" s="1"/>
      <c r="AZ23" s="1"/>
      <c r="BA23" s="1"/>
      <c r="BB23" s="1"/>
      <c r="BC23" s="275"/>
      <c r="BD23" s="276"/>
      <c r="BE23" s="276"/>
      <c r="BF23" s="276"/>
      <c r="BG23" s="276"/>
      <c r="BH23" s="276"/>
      <c r="BJ23" s="272"/>
      <c r="BK23" s="1"/>
      <c r="BL23" s="1"/>
      <c r="BM23" s="1"/>
      <c r="BN23" s="1"/>
      <c r="BO23" s="1"/>
      <c r="BP23" s="1"/>
      <c r="BQ23" s="272"/>
      <c r="BR23" s="1"/>
      <c r="BY23" s="1"/>
      <c r="CC23" s="272"/>
      <c r="CF23" s="1"/>
      <c r="CJ23" s="272"/>
      <c r="CM23" s="1"/>
      <c r="CQ23" s="272"/>
      <c r="CT23" s="1"/>
      <c r="DA23" s="1"/>
      <c r="DH23" s="1"/>
    </row>
    <row r="24" spans="2:112" x14ac:dyDescent="0.5">
      <c r="B24" s="11"/>
      <c r="C24" s="656"/>
      <c r="D24" s="656"/>
      <c r="E24" s="656"/>
      <c r="F24" s="656"/>
      <c r="G24" s="656"/>
      <c r="H24" s="657"/>
      <c r="I24" s="656"/>
      <c r="K24" s="298"/>
      <c r="L24" s="298"/>
      <c r="M24" s="298"/>
      <c r="N24" s="298"/>
      <c r="O24" s="298"/>
      <c r="P24" s="302"/>
      <c r="Q24" s="288"/>
      <c r="S24" s="298"/>
      <c r="T24" s="298"/>
      <c r="U24" s="298"/>
      <c r="V24" s="298"/>
      <c r="W24" s="298"/>
      <c r="X24" s="302"/>
      <c r="Y24" s="288"/>
      <c r="AA24" s="298"/>
      <c r="AB24" s="298"/>
      <c r="AC24" s="298"/>
      <c r="AD24" s="298"/>
      <c r="AE24" s="302"/>
      <c r="AF24" s="288"/>
      <c r="AG24" s="8"/>
      <c r="AH24" s="298"/>
      <c r="AI24" s="298"/>
      <c r="AJ24" s="298"/>
      <c r="AK24" s="298"/>
      <c r="AL24" s="302"/>
      <c r="AM24" s="288"/>
      <c r="AP24" s="1"/>
      <c r="AT24" s="276"/>
      <c r="AV24" s="272"/>
      <c r="AW24" s="1"/>
      <c r="AX24" s="1"/>
      <c r="AY24" s="1"/>
      <c r="AZ24" s="1"/>
      <c r="BA24" s="1"/>
      <c r="BB24" s="1"/>
      <c r="BC24" s="275"/>
      <c r="BD24" s="276"/>
      <c r="BE24" s="276"/>
      <c r="BF24" s="276"/>
      <c r="BG24" s="276"/>
      <c r="BH24" s="276"/>
      <c r="BJ24" s="272"/>
      <c r="BK24" s="1"/>
      <c r="BL24" s="1"/>
      <c r="BM24" s="1"/>
      <c r="BN24" s="1"/>
      <c r="BO24" s="1"/>
      <c r="BP24" s="1"/>
      <c r="BQ24" s="272"/>
      <c r="BR24" s="1"/>
      <c r="BY24" s="1"/>
      <c r="CC24" s="272"/>
      <c r="CF24" s="1"/>
      <c r="CJ24" s="272"/>
      <c r="CM24" s="1"/>
      <c r="CQ24" s="272"/>
      <c r="CT24" s="1"/>
      <c r="DA24" s="1"/>
      <c r="DH24" s="1"/>
    </row>
    <row r="25" spans="2:112" x14ac:dyDescent="0.5">
      <c r="B25" s="73" t="s">
        <v>98</v>
      </c>
      <c r="C25" s="282"/>
      <c r="D25" s="282">
        <v>-237</v>
      </c>
      <c r="E25" s="282"/>
      <c r="F25" s="282">
        <v>-237</v>
      </c>
      <c r="G25" s="282"/>
      <c r="H25" s="658"/>
      <c r="I25" s="659">
        <f t="shared" si="0"/>
        <v>-237</v>
      </c>
      <c r="K25" s="280"/>
      <c r="L25" s="280">
        <v>-1237</v>
      </c>
      <c r="M25" s="280"/>
      <c r="N25" s="280">
        <v>-1237</v>
      </c>
      <c r="O25" s="280"/>
      <c r="P25" s="295"/>
      <c r="Q25" s="286">
        <v>-1237</v>
      </c>
      <c r="S25" s="280"/>
      <c r="T25" s="280">
        <v>6288</v>
      </c>
      <c r="U25" s="280"/>
      <c r="V25" s="280">
        <v>6288</v>
      </c>
      <c r="W25" s="280"/>
      <c r="X25" s="295"/>
      <c r="Y25" s="286">
        <v>6288</v>
      </c>
      <c r="AA25" s="280"/>
      <c r="AB25" s="280">
        <v>3410</v>
      </c>
      <c r="AC25" s="282"/>
      <c r="AD25" s="280">
        <v>3410</v>
      </c>
      <c r="AE25" s="295"/>
      <c r="AF25" s="286">
        <v>3410</v>
      </c>
      <c r="AG25" s="4"/>
      <c r="AH25" s="280">
        <v>0</v>
      </c>
      <c r="AI25" s="280">
        <v>-952</v>
      </c>
      <c r="AJ25" s="282"/>
      <c r="AK25" s="280">
        <v>-952</v>
      </c>
      <c r="AL25" s="295"/>
      <c r="AM25" s="286">
        <v>-952</v>
      </c>
      <c r="AP25" s="1"/>
      <c r="AT25" s="276"/>
      <c r="AV25" s="272"/>
      <c r="AW25" s="1"/>
      <c r="AX25" s="1"/>
      <c r="AY25" s="1"/>
      <c r="AZ25" s="1"/>
      <c r="BA25" s="1"/>
      <c r="BB25" s="1"/>
      <c r="BC25" s="275"/>
      <c r="BD25" s="276"/>
      <c r="BE25" s="276"/>
      <c r="BF25" s="276"/>
      <c r="BG25" s="276"/>
      <c r="BH25" s="276"/>
      <c r="BJ25" s="272"/>
      <c r="BK25" s="1"/>
      <c r="BL25" s="1"/>
      <c r="BM25" s="1"/>
      <c r="BN25" s="1"/>
      <c r="BO25" s="1"/>
      <c r="BP25" s="1"/>
      <c r="BQ25" s="272"/>
      <c r="BR25" s="1"/>
      <c r="BY25" s="1"/>
      <c r="CC25" s="272"/>
      <c r="CF25" s="1"/>
      <c r="CJ25" s="272"/>
      <c r="CM25" s="1"/>
      <c r="CQ25" s="272"/>
      <c r="CT25" s="1"/>
      <c r="DA25" s="1"/>
      <c r="DH25" s="1"/>
    </row>
    <row r="26" spans="2:112" x14ac:dyDescent="0.5">
      <c r="B26" s="73" t="s">
        <v>99</v>
      </c>
      <c r="C26" s="282"/>
      <c r="D26" s="282">
        <v>1933</v>
      </c>
      <c r="E26" s="282"/>
      <c r="F26" s="282">
        <v>1933</v>
      </c>
      <c r="G26" s="282"/>
      <c r="H26" s="658"/>
      <c r="I26" s="659">
        <f t="shared" si="0"/>
        <v>1933</v>
      </c>
      <c r="K26" s="280"/>
      <c r="L26" s="280">
        <v>512</v>
      </c>
      <c r="M26" s="280"/>
      <c r="N26" s="280">
        <v>512</v>
      </c>
      <c r="O26" s="280"/>
      <c r="P26" s="295"/>
      <c r="Q26" s="286">
        <v>512</v>
      </c>
      <c r="S26" s="280"/>
      <c r="T26" s="280">
        <v>590</v>
      </c>
      <c r="U26" s="280"/>
      <c r="V26" s="280">
        <v>590</v>
      </c>
      <c r="W26" s="280"/>
      <c r="X26" s="295"/>
      <c r="Y26" s="286">
        <v>590</v>
      </c>
      <c r="AA26" s="280"/>
      <c r="AB26" s="280">
        <v>1659</v>
      </c>
      <c r="AC26" s="282"/>
      <c r="AD26" s="280">
        <v>1659</v>
      </c>
      <c r="AE26" s="295"/>
      <c r="AF26" s="286">
        <v>1659</v>
      </c>
      <c r="AG26" s="4"/>
      <c r="AH26" s="280">
        <v>0</v>
      </c>
      <c r="AI26" s="280">
        <v>1139</v>
      </c>
      <c r="AJ26" s="282"/>
      <c r="AK26" s="280">
        <v>1139</v>
      </c>
      <c r="AL26" s="295"/>
      <c r="AM26" s="286">
        <v>1139</v>
      </c>
      <c r="AP26" s="1"/>
      <c r="AT26" s="276"/>
      <c r="AV26" s="272"/>
      <c r="AW26" s="1"/>
      <c r="AX26" s="1"/>
      <c r="AY26" s="1"/>
      <c r="AZ26" s="1"/>
      <c r="BA26" s="1"/>
      <c r="BB26" s="1"/>
      <c r="BC26" s="275"/>
      <c r="BD26" s="276"/>
      <c r="BE26" s="276"/>
      <c r="BF26" s="276"/>
      <c r="BG26" s="276"/>
      <c r="BH26" s="276"/>
      <c r="BJ26" s="272"/>
      <c r="BK26" s="1"/>
      <c r="BL26" s="1"/>
      <c r="BM26" s="1"/>
      <c r="BN26" s="1"/>
      <c r="BO26" s="1"/>
      <c r="BP26" s="1"/>
      <c r="BQ26" s="272"/>
      <c r="BR26" s="1"/>
      <c r="BY26" s="1"/>
      <c r="CC26" s="272"/>
      <c r="CF26" s="1"/>
      <c r="CJ26" s="272"/>
      <c r="CM26" s="1"/>
      <c r="CQ26" s="272"/>
      <c r="CT26" s="1"/>
      <c r="DA26" s="1"/>
      <c r="DH26" s="1"/>
    </row>
    <row r="27" spans="2:112" x14ac:dyDescent="0.5">
      <c r="B27" s="71" t="s">
        <v>100</v>
      </c>
      <c r="C27" s="660">
        <v>46879</v>
      </c>
      <c r="D27" s="660">
        <v>1762</v>
      </c>
      <c r="E27" s="660"/>
      <c r="F27" s="660">
        <v>48641</v>
      </c>
      <c r="G27" s="660">
        <v>2510</v>
      </c>
      <c r="H27" s="661"/>
      <c r="I27" s="659">
        <f t="shared" si="0"/>
        <v>51151</v>
      </c>
      <c r="K27" s="281">
        <v>45379</v>
      </c>
      <c r="L27" s="281">
        <v>-1793</v>
      </c>
      <c r="M27" s="281"/>
      <c r="N27" s="281">
        <v>43586</v>
      </c>
      <c r="O27" s="281">
        <v>2510</v>
      </c>
      <c r="P27" s="405"/>
      <c r="Q27" s="286">
        <v>46096</v>
      </c>
      <c r="S27" s="281">
        <v>6901</v>
      </c>
      <c r="T27" s="281">
        <v>1</v>
      </c>
      <c r="U27" s="281"/>
      <c r="V27" s="281">
        <v>6902</v>
      </c>
      <c r="W27" s="281">
        <v>631</v>
      </c>
      <c r="X27" s="405"/>
      <c r="Y27" s="286">
        <v>7533</v>
      </c>
      <c r="AA27" s="281"/>
      <c r="AB27" s="281"/>
      <c r="AC27" s="281"/>
      <c r="AD27" s="281"/>
      <c r="AE27" s="303"/>
      <c r="AF27" s="286">
        <v>0</v>
      </c>
      <c r="AG27" s="4"/>
      <c r="AH27" s="281">
        <v>995</v>
      </c>
      <c r="AI27" s="281">
        <v>-993</v>
      </c>
      <c r="AJ27" s="281"/>
      <c r="AK27" s="281">
        <v>2</v>
      </c>
      <c r="AL27" s="303"/>
      <c r="AM27" s="286">
        <v>2</v>
      </c>
      <c r="AP27" s="1"/>
      <c r="AT27" s="276"/>
      <c r="AV27" s="272"/>
      <c r="AW27" s="1"/>
      <c r="AX27" s="1"/>
      <c r="AY27" s="1"/>
      <c r="AZ27" s="1"/>
      <c r="BA27" s="1"/>
      <c r="BB27" s="1"/>
      <c r="BC27" s="275"/>
      <c r="BD27" s="276"/>
      <c r="BE27" s="276"/>
      <c r="BF27" s="276"/>
      <c r="BG27" s="276"/>
      <c r="BH27" s="276"/>
      <c r="BJ27" s="272"/>
      <c r="BK27" s="1"/>
      <c r="BL27" s="1"/>
      <c r="BM27" s="1"/>
      <c r="BN27" s="1"/>
      <c r="BO27" s="1"/>
      <c r="BP27" s="1"/>
      <c r="BQ27" s="272"/>
      <c r="BR27" s="1"/>
      <c r="BY27" s="1"/>
      <c r="CC27" s="272"/>
      <c r="CF27" s="1"/>
      <c r="CJ27" s="272"/>
      <c r="CM27" s="1"/>
      <c r="CQ27" s="272"/>
      <c r="CT27" s="1"/>
      <c r="DA27" s="1"/>
      <c r="DH27" s="1"/>
    </row>
    <row r="28" spans="2:112" x14ac:dyDescent="0.5">
      <c r="B28" s="71" t="s">
        <v>36</v>
      </c>
      <c r="C28" s="660">
        <v>-174235</v>
      </c>
      <c r="D28" s="660">
        <v>-61661</v>
      </c>
      <c r="E28" s="660">
        <v>-6792</v>
      </c>
      <c r="F28" s="660">
        <v>-242688</v>
      </c>
      <c r="G28" s="660"/>
      <c r="H28" s="661"/>
      <c r="I28" s="659">
        <f t="shared" si="0"/>
        <v>-242688</v>
      </c>
      <c r="K28" s="281">
        <v>-120980</v>
      </c>
      <c r="L28" s="281">
        <v>-12828</v>
      </c>
      <c r="M28" s="281">
        <v>-1495</v>
      </c>
      <c r="N28" s="281">
        <v>-135303</v>
      </c>
      <c r="O28" s="281"/>
      <c r="P28" s="405"/>
      <c r="Q28" s="286">
        <v>-135303</v>
      </c>
      <c r="S28" s="281">
        <v>-71440</v>
      </c>
      <c r="T28" s="281">
        <v>-9069</v>
      </c>
      <c r="U28" s="281">
        <v>-804</v>
      </c>
      <c r="V28" s="281">
        <v>-81313</v>
      </c>
      <c r="W28" s="281"/>
      <c r="X28" s="405"/>
      <c r="Y28" s="286">
        <v>-81313</v>
      </c>
      <c r="AA28" s="281">
        <v>-52061</v>
      </c>
      <c r="AB28" s="281">
        <v>-5060</v>
      </c>
      <c r="AC28" s="281">
        <v>-231</v>
      </c>
      <c r="AD28" s="281">
        <v>-57352</v>
      </c>
      <c r="AE28" s="303"/>
      <c r="AF28" s="286">
        <v>-57352</v>
      </c>
      <c r="AG28" s="4"/>
      <c r="AH28" s="281">
        <v>-175769</v>
      </c>
      <c r="AI28" s="281">
        <v>4565</v>
      </c>
      <c r="AJ28" s="281">
        <v>-650</v>
      </c>
      <c r="AK28" s="281">
        <v>-171854</v>
      </c>
      <c r="AL28" s="303"/>
      <c r="AM28" s="286">
        <v>-171854</v>
      </c>
      <c r="AP28" s="1"/>
      <c r="AT28" s="276"/>
      <c r="AV28" s="272"/>
      <c r="AW28" s="1"/>
      <c r="AX28" s="1"/>
      <c r="AY28" s="1"/>
      <c r="AZ28" s="1"/>
      <c r="BA28" s="1"/>
      <c r="BB28" s="1"/>
      <c r="BC28" s="275"/>
      <c r="BD28" s="276"/>
      <c r="BE28" s="276"/>
      <c r="BF28" s="276"/>
      <c r="BG28" s="276"/>
      <c r="BH28" s="276"/>
      <c r="BJ28" s="272"/>
      <c r="BK28" s="1"/>
      <c r="BL28" s="1"/>
      <c r="BM28" s="1"/>
      <c r="BN28" s="1"/>
      <c r="BO28" s="1"/>
      <c r="BP28" s="1"/>
      <c r="BQ28" s="272"/>
      <c r="BR28" s="1"/>
      <c r="BY28" s="1"/>
      <c r="CC28" s="272"/>
      <c r="CF28" s="1"/>
      <c r="CJ28" s="272"/>
      <c r="CM28" s="1"/>
      <c r="CQ28" s="272"/>
      <c r="CT28" s="1"/>
      <c r="DA28" s="1"/>
      <c r="DH28" s="1"/>
    </row>
    <row r="29" spans="2:112" ht="16" thickBot="1" x14ac:dyDescent="0.55000000000000004">
      <c r="B29" s="5" t="s">
        <v>194</v>
      </c>
      <c r="C29" s="653">
        <v>-1000</v>
      </c>
      <c r="D29" s="653">
        <v>-1113</v>
      </c>
      <c r="E29" s="653"/>
      <c r="F29" s="653">
        <v>-2113</v>
      </c>
      <c r="G29" s="653"/>
      <c r="H29" s="653"/>
      <c r="I29" s="653">
        <f t="shared" si="0"/>
        <v>-2113</v>
      </c>
      <c r="K29" s="278">
        <v>-1000</v>
      </c>
      <c r="L29" s="278">
        <v>-1113</v>
      </c>
      <c r="M29" s="278"/>
      <c r="N29" s="278">
        <v>-2113</v>
      </c>
      <c r="O29" s="278"/>
      <c r="P29" s="278"/>
      <c r="Q29" s="284">
        <v>-2113</v>
      </c>
      <c r="S29" s="278"/>
      <c r="T29" s="278"/>
      <c r="U29" s="278"/>
      <c r="V29" s="278"/>
      <c r="W29" s="278">
        <v>-5</v>
      </c>
      <c r="X29" s="278"/>
      <c r="Y29" s="284">
        <v>-5</v>
      </c>
      <c r="AA29" s="278"/>
      <c r="AB29" s="278"/>
      <c r="AC29" s="278"/>
      <c r="AD29" s="278"/>
      <c r="AE29" s="278"/>
      <c r="AF29" s="284"/>
      <c r="AG29" s="4"/>
      <c r="AH29" s="278"/>
      <c r="AI29" s="278"/>
      <c r="AJ29" s="278"/>
      <c r="AK29" s="278"/>
      <c r="AL29" s="278"/>
      <c r="AM29" s="284"/>
      <c r="AP29" s="1"/>
      <c r="AT29" s="276"/>
      <c r="AV29" s="272"/>
      <c r="AW29" s="1"/>
      <c r="AX29" s="1"/>
      <c r="AY29" s="1"/>
      <c r="AZ29" s="1"/>
      <c r="BA29" s="1"/>
      <c r="BB29" s="1"/>
      <c r="BC29" s="275"/>
      <c r="BD29" s="276"/>
      <c r="BE29" s="276"/>
      <c r="BF29" s="276"/>
      <c r="BG29" s="276"/>
      <c r="BH29" s="276"/>
      <c r="BJ29" s="272"/>
      <c r="BK29" s="1"/>
      <c r="BL29" s="1"/>
      <c r="BM29" s="1"/>
      <c r="BN29" s="1"/>
      <c r="BO29" s="1"/>
      <c r="BP29" s="1"/>
      <c r="BQ29" s="272"/>
      <c r="BR29" s="1"/>
      <c r="BY29" s="1"/>
      <c r="CC29" s="272"/>
      <c r="CF29" s="1"/>
      <c r="CJ29" s="272"/>
      <c r="CM29" s="1"/>
      <c r="CQ29" s="272"/>
      <c r="CT29" s="1"/>
      <c r="DA29" s="1"/>
      <c r="DH29" s="1"/>
    </row>
    <row r="30" spans="2:112" ht="16" thickBot="1" x14ac:dyDescent="0.55000000000000004">
      <c r="B30" s="66" t="s">
        <v>39</v>
      </c>
      <c r="C30" s="662">
        <f>SUM(C23:C29)</f>
        <v>149642</v>
      </c>
      <c r="D30" s="662">
        <f t="shared" ref="D30" si="7">SUM(D23:D29)</f>
        <v>71054</v>
      </c>
      <c r="E30" s="662">
        <f t="shared" ref="E30" si="8">SUM(E23:E29)</f>
        <v>3563</v>
      </c>
      <c r="F30" s="662">
        <f t="shared" ref="F30" si="9">SUM(F23:F29)</f>
        <v>224259</v>
      </c>
      <c r="G30" s="662">
        <f t="shared" ref="G30" si="10">SUM(G23:G29)</f>
        <v>4570</v>
      </c>
      <c r="H30" s="662">
        <f t="shared" ref="H30" si="11">SUM(H23:H29)</f>
        <v>-4446</v>
      </c>
      <c r="I30" s="655">
        <f t="shared" si="0"/>
        <v>224383</v>
      </c>
      <c r="K30" s="299">
        <v>162072</v>
      </c>
      <c r="L30" s="299">
        <v>10997</v>
      </c>
      <c r="M30" s="299">
        <v>1797</v>
      </c>
      <c r="N30" s="299">
        <v>174866</v>
      </c>
      <c r="O30" s="299">
        <v>2510</v>
      </c>
      <c r="P30" s="299">
        <v>-897</v>
      </c>
      <c r="Q30" s="285">
        <v>176479</v>
      </c>
      <c r="S30" s="299">
        <v>37422</v>
      </c>
      <c r="T30" s="299">
        <v>28369</v>
      </c>
      <c r="U30" s="299">
        <v>3122</v>
      </c>
      <c r="V30" s="299">
        <v>68913</v>
      </c>
      <c r="W30" s="299">
        <v>626</v>
      </c>
      <c r="X30" s="299">
        <v>-1626</v>
      </c>
      <c r="Y30" s="285">
        <v>67913</v>
      </c>
      <c r="AA30" s="299">
        <v>14816</v>
      </c>
      <c r="AB30" s="299">
        <v>30750</v>
      </c>
      <c r="AC30" s="299">
        <v>3890</v>
      </c>
      <c r="AD30" s="299">
        <v>49456</v>
      </c>
      <c r="AE30" s="299">
        <v>-1375</v>
      </c>
      <c r="AF30" s="285">
        <v>48081</v>
      </c>
      <c r="AG30" s="8"/>
      <c r="AH30" s="299">
        <v>45230</v>
      </c>
      <c r="AI30" s="299">
        <v>25734</v>
      </c>
      <c r="AJ30" s="299">
        <v>-1093</v>
      </c>
      <c r="AK30" s="299">
        <v>69871</v>
      </c>
      <c r="AL30" s="299">
        <v>2191</v>
      </c>
      <c r="AM30" s="285">
        <v>72062</v>
      </c>
      <c r="AP30" s="1"/>
      <c r="AT30" s="276"/>
      <c r="AV30" s="272"/>
      <c r="AW30" s="1"/>
      <c r="AX30" s="1"/>
      <c r="AY30" s="1"/>
      <c r="AZ30" s="1"/>
      <c r="BA30" s="1"/>
      <c r="BB30" s="1"/>
      <c r="BC30" s="275"/>
      <c r="BD30" s="276"/>
      <c r="BE30" s="276"/>
      <c r="BF30" s="276"/>
      <c r="BG30" s="276"/>
      <c r="BH30" s="276"/>
      <c r="BJ30" s="272"/>
      <c r="BK30" s="1"/>
      <c r="BL30" s="1"/>
      <c r="BM30" s="1"/>
      <c r="BN30" s="1"/>
      <c r="BO30" s="1"/>
      <c r="BP30" s="1"/>
      <c r="BQ30" s="272"/>
      <c r="BR30" s="1"/>
      <c r="BY30" s="1"/>
      <c r="CC30" s="272"/>
      <c r="CF30" s="1"/>
      <c r="CJ30" s="272"/>
      <c r="CM30" s="1"/>
      <c r="CQ30" s="272"/>
      <c r="CT30" s="1"/>
      <c r="DA30" s="1"/>
      <c r="DH30" s="1"/>
    </row>
    <row r="31" spans="2:112" x14ac:dyDescent="0.5">
      <c r="I31" s="14"/>
      <c r="Q31" s="14"/>
      <c r="S31" s="272"/>
      <c r="AH31" s="272"/>
      <c r="AN31" s="272"/>
      <c r="AP31" s="1"/>
      <c r="AT31" s="276"/>
      <c r="AV31" s="272"/>
      <c r="AW31" s="1"/>
      <c r="AX31" s="1"/>
      <c r="AY31" s="1"/>
      <c r="AZ31" s="1"/>
      <c r="BA31" s="1"/>
      <c r="BB31" s="1"/>
      <c r="BC31" s="275"/>
      <c r="BD31" s="276"/>
      <c r="BE31" s="276"/>
      <c r="BF31" s="276"/>
      <c r="BG31" s="276"/>
      <c r="BH31" s="276"/>
      <c r="BJ31" s="272"/>
      <c r="BK31" s="1"/>
      <c r="BL31" s="1"/>
      <c r="BM31" s="1"/>
      <c r="BN31" s="1"/>
      <c r="BO31" s="1"/>
      <c r="BP31" s="1"/>
      <c r="BQ31" s="272"/>
      <c r="BR31" s="1"/>
      <c r="BW31" s="272"/>
      <c r="BY31" s="1"/>
      <c r="CD31" s="272"/>
      <c r="CF31" s="1"/>
      <c r="CK31" s="272"/>
      <c r="CM31" s="1"/>
      <c r="CR31" s="272"/>
      <c r="CT31" s="1"/>
      <c r="DA31" s="1"/>
      <c r="DH31" s="1"/>
    </row>
    <row r="32" spans="2:112" x14ac:dyDescent="0.5">
      <c r="I32" s="14"/>
      <c r="Q32" s="14"/>
      <c r="S32" s="272"/>
      <c r="AH32" s="272"/>
      <c r="AI32" s="1"/>
      <c r="AN32" s="272"/>
      <c r="AP32" s="1"/>
      <c r="AT32" s="276"/>
      <c r="AV32" s="272"/>
      <c r="AW32" s="1"/>
      <c r="AX32" s="1"/>
      <c r="AY32" s="1"/>
      <c r="AZ32" s="1"/>
      <c r="BA32" s="1"/>
      <c r="BB32" s="1"/>
      <c r="BC32" s="275"/>
      <c r="BD32" s="276"/>
      <c r="BE32" s="276"/>
      <c r="BF32" s="276"/>
      <c r="BG32" s="276"/>
      <c r="BH32" s="276"/>
      <c r="BJ32" s="272"/>
      <c r="BK32" s="1"/>
      <c r="BL32" s="1"/>
      <c r="BM32" s="1"/>
      <c r="BN32" s="1"/>
      <c r="BO32" s="1"/>
      <c r="BP32" s="1"/>
      <c r="BQ32" s="272"/>
      <c r="BR32" s="1"/>
      <c r="BW32" s="272"/>
      <c r="BY32" s="1"/>
      <c r="CD32" s="272"/>
      <c r="CF32" s="1"/>
      <c r="CK32" s="272"/>
      <c r="CM32" s="1"/>
      <c r="CR32" s="272"/>
      <c r="CT32" s="1"/>
      <c r="DA32" s="1"/>
      <c r="DH32" s="1"/>
    </row>
    <row r="33" spans="2:112" ht="16.5" thickBot="1" x14ac:dyDescent="0.55000000000000004">
      <c r="C33" s="691" t="s">
        <v>250</v>
      </c>
      <c r="D33" s="691"/>
      <c r="E33" s="691"/>
      <c r="F33" s="691"/>
      <c r="G33" s="691"/>
      <c r="H33" s="691"/>
      <c r="I33" s="691"/>
      <c r="K33" s="691" t="s">
        <v>234</v>
      </c>
      <c r="L33" s="691"/>
      <c r="M33" s="691"/>
      <c r="N33" s="691"/>
      <c r="O33" s="691"/>
      <c r="P33" s="691"/>
      <c r="Q33" s="691"/>
      <c r="S33" s="691" t="s">
        <v>198</v>
      </c>
      <c r="T33" s="691"/>
      <c r="U33" s="691"/>
      <c r="V33" s="691"/>
      <c r="W33" s="691"/>
      <c r="X33" s="691"/>
      <c r="Y33" s="691"/>
      <c r="Z33" s="456"/>
      <c r="AA33" s="691" t="s">
        <v>199</v>
      </c>
      <c r="AB33" s="691"/>
      <c r="AC33" s="691"/>
      <c r="AD33" s="691"/>
      <c r="AE33" s="691"/>
      <c r="AF33" s="691"/>
      <c r="AG33" s="457"/>
      <c r="AH33" s="691" t="s">
        <v>200</v>
      </c>
      <c r="AI33" s="691"/>
      <c r="AJ33" s="691"/>
      <c r="AK33" s="691"/>
      <c r="AL33" s="691"/>
      <c r="AM33" s="691"/>
      <c r="AV33" s="272"/>
      <c r="AW33" s="1"/>
      <c r="AX33" s="1"/>
      <c r="AY33" s="1"/>
      <c r="AZ33" s="1"/>
      <c r="BA33" s="1"/>
      <c r="BB33" s="1"/>
      <c r="BC33" s="275"/>
      <c r="BD33" s="276"/>
      <c r="BE33" s="276"/>
      <c r="BF33" s="276"/>
      <c r="BG33" s="276"/>
      <c r="BH33" s="276"/>
      <c r="BJ33" s="272"/>
      <c r="BK33" s="1"/>
      <c r="BL33" s="1"/>
      <c r="BM33" s="1"/>
      <c r="BN33" s="1"/>
      <c r="BO33" s="1"/>
      <c r="BP33" s="1"/>
      <c r="BQ33" s="272"/>
      <c r="BR33" s="1"/>
      <c r="BW33" s="272"/>
      <c r="BY33" s="1"/>
      <c r="CD33" s="272"/>
      <c r="CF33" s="1"/>
      <c r="CK33" s="272"/>
      <c r="CM33" s="1"/>
      <c r="CR33" s="272"/>
      <c r="CT33" s="1"/>
      <c r="DA33" s="1"/>
      <c r="DH33" s="1"/>
    </row>
    <row r="34" spans="2:112" ht="53.5" thickBot="1" x14ac:dyDescent="0.55000000000000004">
      <c r="B34" s="524" t="s">
        <v>27</v>
      </c>
      <c r="C34" s="297" t="s">
        <v>187</v>
      </c>
      <c r="D34" s="292" t="s">
        <v>37</v>
      </c>
      <c r="E34" s="292" t="s">
        <v>38</v>
      </c>
      <c r="F34" s="292" t="s">
        <v>188</v>
      </c>
      <c r="G34" s="292" t="s">
        <v>189</v>
      </c>
      <c r="H34" s="292" t="s">
        <v>190</v>
      </c>
      <c r="I34" s="293" t="s">
        <v>191</v>
      </c>
      <c r="K34" s="297" t="s">
        <v>187</v>
      </c>
      <c r="L34" s="292" t="s">
        <v>37</v>
      </c>
      <c r="M34" s="292" t="s">
        <v>38</v>
      </c>
      <c r="N34" s="292" t="s">
        <v>188</v>
      </c>
      <c r="O34" s="292" t="s">
        <v>189</v>
      </c>
      <c r="P34" s="292" t="s">
        <v>190</v>
      </c>
      <c r="Q34" s="293" t="s">
        <v>191</v>
      </c>
      <c r="S34" s="297" t="s">
        <v>187</v>
      </c>
      <c r="T34" s="292" t="s">
        <v>37</v>
      </c>
      <c r="U34" s="292" t="s">
        <v>38</v>
      </c>
      <c r="V34" s="292" t="s">
        <v>188</v>
      </c>
      <c r="W34" s="292" t="s">
        <v>189</v>
      </c>
      <c r="X34" s="292" t="s">
        <v>190</v>
      </c>
      <c r="Y34" s="293" t="s">
        <v>191</v>
      </c>
      <c r="AA34" s="297" t="s">
        <v>187</v>
      </c>
      <c r="AB34" s="292" t="s">
        <v>37</v>
      </c>
      <c r="AC34" s="292" t="s">
        <v>38</v>
      </c>
      <c r="AD34" s="292" t="s">
        <v>188</v>
      </c>
      <c r="AE34" s="292" t="s">
        <v>190</v>
      </c>
      <c r="AF34" s="293" t="s">
        <v>191</v>
      </c>
      <c r="AG34" s="291"/>
      <c r="AH34" s="297" t="s">
        <v>187</v>
      </c>
      <c r="AI34" s="292" t="s">
        <v>37</v>
      </c>
      <c r="AJ34" s="292" t="s">
        <v>38</v>
      </c>
      <c r="AK34" s="292" t="s">
        <v>188</v>
      </c>
      <c r="AL34" s="292" t="s">
        <v>190</v>
      </c>
      <c r="AM34" s="293" t="s">
        <v>191</v>
      </c>
      <c r="AV34" s="272"/>
      <c r="AW34" s="1"/>
      <c r="AX34" s="1"/>
      <c r="AY34" s="1"/>
      <c r="AZ34" s="1"/>
      <c r="BA34" s="1"/>
      <c r="BB34" s="1"/>
      <c r="BC34" s="275"/>
      <c r="BD34" s="276"/>
      <c r="BE34" s="276"/>
      <c r="BF34" s="276"/>
      <c r="BG34" s="276"/>
      <c r="BH34" s="276"/>
      <c r="BJ34" s="272"/>
      <c r="BK34" s="1"/>
      <c r="BL34" s="1"/>
      <c r="BM34" s="1"/>
      <c r="BN34" s="1"/>
      <c r="BO34" s="1"/>
      <c r="BP34" s="1"/>
      <c r="BQ34" s="272"/>
      <c r="BR34" s="1"/>
      <c r="BW34" s="272"/>
      <c r="BY34" s="1"/>
      <c r="CD34" s="272"/>
      <c r="CF34" s="1"/>
      <c r="CK34" s="272"/>
      <c r="CM34" s="1"/>
      <c r="CR34" s="272"/>
      <c r="CT34" s="1"/>
      <c r="DA34" s="1"/>
      <c r="DH34" s="1"/>
    </row>
    <row r="35" spans="2:112" x14ac:dyDescent="0.5">
      <c r="B35" s="112" t="s">
        <v>192</v>
      </c>
      <c r="C35" s="277">
        <v>71483</v>
      </c>
      <c r="D35" s="277">
        <v>32775</v>
      </c>
      <c r="E35" s="277">
        <v>2090</v>
      </c>
      <c r="F35" s="277">
        <v>106348</v>
      </c>
      <c r="G35" s="277">
        <v>308</v>
      </c>
      <c r="H35" s="300">
        <v>0</v>
      </c>
      <c r="I35" s="283">
        <v>106656</v>
      </c>
      <c r="K35" s="277">
        <v>9862</v>
      </c>
      <c r="L35" s="277">
        <v>20575</v>
      </c>
      <c r="M35" s="277">
        <v>1551</v>
      </c>
      <c r="N35" s="277">
        <v>31988</v>
      </c>
      <c r="O35" s="277"/>
      <c r="P35" s="300"/>
      <c r="Q35" s="283">
        <v>31988</v>
      </c>
      <c r="S35" s="277">
        <v>164167</v>
      </c>
      <c r="T35" s="277">
        <v>29058</v>
      </c>
      <c r="U35" s="277">
        <v>777</v>
      </c>
      <c r="V35" s="277">
        <v>194002</v>
      </c>
      <c r="W35" s="277"/>
      <c r="X35" s="300"/>
      <c r="Y35" s="283">
        <v>194002</v>
      </c>
      <c r="AA35" s="277">
        <v>24450</v>
      </c>
      <c r="AB35" s="277">
        <v>26135</v>
      </c>
      <c r="AC35" s="277">
        <v>1594</v>
      </c>
      <c r="AD35" s="277">
        <v>52179</v>
      </c>
      <c r="AE35" s="300"/>
      <c r="AF35" s="283">
        <v>52179</v>
      </c>
      <c r="AG35" s="4"/>
      <c r="AH35" s="277">
        <v>33351</v>
      </c>
      <c r="AI35" s="277">
        <v>12352</v>
      </c>
      <c r="AJ35" s="277">
        <v>1100</v>
      </c>
      <c r="AK35" s="277">
        <v>46803</v>
      </c>
      <c r="AL35" s="300"/>
      <c r="AM35" s="283">
        <v>46803</v>
      </c>
      <c r="AV35" s="272"/>
      <c r="AW35" s="1"/>
      <c r="AX35" s="1"/>
      <c r="AY35" s="1"/>
      <c r="AZ35" s="1"/>
      <c r="BA35" s="1"/>
      <c r="BB35" s="1"/>
      <c r="BC35" s="275"/>
      <c r="BD35" s="276"/>
      <c r="BE35" s="276"/>
      <c r="BF35" s="276"/>
      <c r="BG35" s="276"/>
      <c r="BH35" s="276"/>
      <c r="BJ35" s="272"/>
      <c r="BK35" s="1"/>
      <c r="BL35" s="1"/>
      <c r="BM35" s="1"/>
      <c r="BN35" s="1"/>
      <c r="BO35" s="1"/>
      <c r="BP35" s="1"/>
      <c r="BQ35" s="272"/>
      <c r="BR35" s="1"/>
      <c r="BW35" s="272"/>
      <c r="BY35" s="1"/>
      <c r="CD35" s="272"/>
      <c r="CF35" s="1"/>
      <c r="CK35" s="272"/>
      <c r="CM35" s="1"/>
      <c r="CR35" s="272"/>
      <c r="CT35" s="1"/>
      <c r="DA35" s="1"/>
      <c r="DH35" s="1"/>
    </row>
    <row r="36" spans="2:112" ht="16" thickBot="1" x14ac:dyDescent="0.55000000000000004">
      <c r="B36" s="7" t="s">
        <v>193</v>
      </c>
      <c r="C36" s="278">
        <v>0</v>
      </c>
      <c r="D36" s="278">
        <v>0</v>
      </c>
      <c r="E36" s="278">
        <v>1334</v>
      </c>
      <c r="F36" s="278">
        <v>1334</v>
      </c>
      <c r="G36" s="278">
        <v>0</v>
      </c>
      <c r="H36" s="301">
        <v>-1334</v>
      </c>
      <c r="I36" s="284">
        <v>0</v>
      </c>
      <c r="K36" s="278"/>
      <c r="L36" s="278"/>
      <c r="M36" s="278">
        <v>788</v>
      </c>
      <c r="N36" s="278">
        <v>788</v>
      </c>
      <c r="O36" s="278"/>
      <c r="P36" s="301">
        <v>-788</v>
      </c>
      <c r="Q36" s="284">
        <v>0</v>
      </c>
      <c r="S36" s="278"/>
      <c r="T36" s="278"/>
      <c r="U36" s="278">
        <v>3149</v>
      </c>
      <c r="V36" s="278">
        <v>3149</v>
      </c>
      <c r="W36" s="278"/>
      <c r="X36" s="301">
        <v>-3149</v>
      </c>
      <c r="Y36" s="284"/>
      <c r="AA36" s="278"/>
      <c r="AB36" s="278"/>
      <c r="AC36" s="278">
        <v>892</v>
      </c>
      <c r="AD36" s="278">
        <v>892</v>
      </c>
      <c r="AE36" s="301">
        <v>-892</v>
      </c>
      <c r="AF36" s="284">
        <v>0</v>
      </c>
      <c r="AG36" s="4"/>
      <c r="AH36" s="278"/>
      <c r="AI36" s="278"/>
      <c r="AJ36" s="278">
        <v>4012</v>
      </c>
      <c r="AK36" s="278">
        <v>4012</v>
      </c>
      <c r="AL36" s="301">
        <v>-4012</v>
      </c>
      <c r="AM36" s="284"/>
      <c r="AV36" s="272"/>
      <c r="AW36" s="1"/>
      <c r="AX36" s="1"/>
      <c r="AY36" s="1"/>
      <c r="AZ36" s="1"/>
      <c r="BA36" s="1"/>
      <c r="BB36" s="1"/>
      <c r="BC36" s="275"/>
      <c r="BD36" s="276"/>
      <c r="BE36" s="276"/>
      <c r="BF36" s="276"/>
      <c r="BG36" s="276"/>
      <c r="BH36" s="276"/>
      <c r="BJ36" s="272"/>
      <c r="BK36" s="1"/>
      <c r="BL36" s="1"/>
      <c r="BM36" s="1"/>
      <c r="BN36" s="1"/>
      <c r="BO36" s="1"/>
      <c r="BP36" s="1"/>
      <c r="BQ36" s="272"/>
      <c r="BR36" s="1"/>
      <c r="BW36" s="272"/>
      <c r="BY36" s="1"/>
      <c r="CD36" s="272"/>
      <c r="CF36" s="1"/>
      <c r="CK36" s="272"/>
      <c r="CM36" s="1"/>
      <c r="CR36" s="272"/>
      <c r="CT36" s="1"/>
      <c r="DA36" s="1"/>
      <c r="DH36" s="1"/>
    </row>
    <row r="37" spans="2:112" ht="16" thickBot="1" x14ac:dyDescent="0.55000000000000004">
      <c r="B37" s="525" t="s">
        <v>29</v>
      </c>
      <c r="C37" s="279">
        <v>71483</v>
      </c>
      <c r="D37" s="279">
        <v>32775</v>
      </c>
      <c r="E37" s="279">
        <v>3424</v>
      </c>
      <c r="F37" s="279">
        <v>107682</v>
      </c>
      <c r="G37" s="279">
        <v>308</v>
      </c>
      <c r="H37" s="279">
        <v>-1334</v>
      </c>
      <c r="I37" s="285">
        <v>106656</v>
      </c>
      <c r="K37" s="279">
        <v>9862</v>
      </c>
      <c r="L37" s="279">
        <v>20575</v>
      </c>
      <c r="M37" s="279">
        <v>2339</v>
      </c>
      <c r="N37" s="279">
        <v>32776</v>
      </c>
      <c r="O37" s="279">
        <v>0</v>
      </c>
      <c r="P37" s="279">
        <v>-788</v>
      </c>
      <c r="Q37" s="285">
        <v>31988</v>
      </c>
      <c r="S37" s="279">
        <v>164167</v>
      </c>
      <c r="T37" s="279">
        <v>29058</v>
      </c>
      <c r="U37" s="279">
        <v>3926</v>
      </c>
      <c r="V37" s="279">
        <v>197151</v>
      </c>
      <c r="W37" s="279"/>
      <c r="X37" s="279">
        <v>-3149</v>
      </c>
      <c r="Y37" s="285">
        <v>194002</v>
      </c>
      <c r="AA37" s="279">
        <v>24450</v>
      </c>
      <c r="AB37" s="279">
        <v>26135</v>
      </c>
      <c r="AC37" s="279">
        <v>2486</v>
      </c>
      <c r="AD37" s="279">
        <v>53071</v>
      </c>
      <c r="AE37" s="279">
        <v>-892</v>
      </c>
      <c r="AF37" s="285">
        <v>52179</v>
      </c>
      <c r="AG37" s="8"/>
      <c r="AH37" s="279">
        <v>33351</v>
      </c>
      <c r="AI37" s="279">
        <v>12352</v>
      </c>
      <c r="AJ37" s="279">
        <v>5112</v>
      </c>
      <c r="AK37" s="279">
        <v>50815</v>
      </c>
      <c r="AL37" s="279">
        <v>-4012</v>
      </c>
      <c r="AM37" s="285">
        <v>46803</v>
      </c>
      <c r="AV37" s="272"/>
      <c r="AW37" s="1"/>
      <c r="AX37" s="1"/>
      <c r="AY37" s="1"/>
      <c r="AZ37" s="1"/>
      <c r="BA37" s="1"/>
      <c r="BB37" s="1"/>
      <c r="BC37" s="275"/>
      <c r="BD37" s="276"/>
      <c r="BE37" s="276"/>
      <c r="BF37" s="276"/>
      <c r="BG37" s="276"/>
      <c r="BH37" s="276"/>
      <c r="BJ37" s="272"/>
      <c r="BK37" s="1"/>
      <c r="BL37" s="1"/>
      <c r="BM37" s="1"/>
      <c r="BN37" s="1"/>
      <c r="BO37" s="1"/>
      <c r="BP37" s="1"/>
      <c r="BQ37" s="272"/>
      <c r="BR37" s="1"/>
      <c r="BW37" s="272"/>
      <c r="BY37" s="1"/>
      <c r="CD37" s="272"/>
      <c r="CF37" s="1"/>
      <c r="CK37" s="272"/>
      <c r="CM37" s="1"/>
      <c r="CR37" s="272"/>
      <c r="CT37" s="1"/>
      <c r="DA37" s="1"/>
      <c r="DH37" s="1"/>
    </row>
    <row r="38" spans="2:112" x14ac:dyDescent="0.5">
      <c r="B38" s="526"/>
      <c r="C38" s="298"/>
      <c r="D38" s="298"/>
      <c r="E38" s="298"/>
      <c r="F38" s="298"/>
      <c r="G38" s="298"/>
      <c r="H38" s="302"/>
      <c r="I38" s="288"/>
      <c r="K38" s="298"/>
      <c r="L38" s="298"/>
      <c r="M38" s="298"/>
      <c r="N38" s="298"/>
      <c r="O38" s="298"/>
      <c r="P38" s="302"/>
      <c r="Q38" s="288"/>
      <c r="S38" s="298"/>
      <c r="T38" s="298"/>
      <c r="U38" s="298"/>
      <c r="V38" s="298"/>
      <c r="W38" s="298"/>
      <c r="X38" s="302"/>
      <c r="Y38" s="288"/>
      <c r="AA38" s="298"/>
      <c r="AB38" s="298"/>
      <c r="AC38" s="298"/>
      <c r="AD38" s="298"/>
      <c r="AE38" s="302"/>
      <c r="AF38" s="288">
        <v>0</v>
      </c>
      <c r="AG38" s="8"/>
      <c r="AH38" s="298"/>
      <c r="AI38" s="298"/>
      <c r="AJ38" s="298"/>
      <c r="AK38" s="298"/>
      <c r="AL38" s="302"/>
      <c r="AM38" s="288"/>
      <c r="AV38" s="272"/>
      <c r="AW38" s="1"/>
      <c r="AX38" s="1"/>
      <c r="AY38" s="1"/>
      <c r="AZ38" s="1"/>
      <c r="BA38" s="1"/>
      <c r="BB38" s="1"/>
      <c r="BC38" s="275"/>
      <c r="BD38" s="276"/>
      <c r="BE38" s="276"/>
      <c r="BF38" s="276"/>
      <c r="BG38" s="276"/>
      <c r="BH38" s="276"/>
      <c r="BJ38" s="272"/>
      <c r="BK38" s="1"/>
      <c r="BL38" s="1"/>
      <c r="BM38" s="1"/>
      <c r="BN38" s="1"/>
      <c r="BO38" s="1"/>
      <c r="BP38" s="1"/>
      <c r="BQ38" s="272"/>
      <c r="BR38" s="1"/>
      <c r="BW38" s="272"/>
      <c r="BY38" s="1"/>
      <c r="CD38" s="272"/>
      <c r="CF38" s="1"/>
      <c r="CK38" s="272"/>
      <c r="CM38" s="1"/>
      <c r="CR38" s="272"/>
      <c r="CT38" s="1"/>
      <c r="DA38" s="1"/>
      <c r="DH38" s="1"/>
    </row>
    <row r="39" spans="2:112" x14ac:dyDescent="0.5">
      <c r="B39" s="74" t="s">
        <v>98</v>
      </c>
      <c r="C39" s="280"/>
      <c r="D39" s="280">
        <v>-2951</v>
      </c>
      <c r="E39" s="282"/>
      <c r="F39" s="280">
        <v>-2951</v>
      </c>
      <c r="G39" s="280"/>
      <c r="H39" s="295"/>
      <c r="I39" s="286">
        <v>-2951</v>
      </c>
      <c r="K39" s="280"/>
      <c r="L39" s="280">
        <v>884</v>
      </c>
      <c r="M39" s="282"/>
      <c r="N39" s="280">
        <v>884</v>
      </c>
      <c r="O39" s="280"/>
      <c r="P39" s="295"/>
      <c r="Q39" s="286">
        <v>884</v>
      </c>
      <c r="S39" s="280"/>
      <c r="T39" s="280">
        <v>1886</v>
      </c>
      <c r="U39" s="282"/>
      <c r="V39" s="280">
        <v>1886</v>
      </c>
      <c r="W39" s="280"/>
      <c r="X39" s="295"/>
      <c r="Y39" s="286">
        <v>1886</v>
      </c>
      <c r="AA39" s="280"/>
      <c r="AB39" s="280">
        <v>-907</v>
      </c>
      <c r="AC39" s="282"/>
      <c r="AD39" s="280">
        <v>-907</v>
      </c>
      <c r="AE39" s="295"/>
      <c r="AF39" s="286">
        <v>-907</v>
      </c>
      <c r="AG39" s="4"/>
      <c r="AH39" s="280"/>
      <c r="AI39" s="280">
        <v>-1530</v>
      </c>
      <c r="AJ39" s="282"/>
      <c r="AK39" s="280">
        <v>-1530</v>
      </c>
      <c r="AL39" s="295"/>
      <c r="AM39" s="286">
        <v>-1530</v>
      </c>
      <c r="AV39" s="272"/>
      <c r="AW39" s="1"/>
      <c r="AX39" s="1"/>
      <c r="AY39" s="1"/>
      <c r="AZ39" s="1"/>
      <c r="BA39" s="1"/>
      <c r="BB39" s="1"/>
      <c r="BC39" s="275"/>
      <c r="BD39" s="276"/>
      <c r="BE39" s="276"/>
      <c r="BF39" s="276"/>
      <c r="BG39" s="276"/>
      <c r="BH39" s="276"/>
      <c r="BJ39" s="272"/>
      <c r="BK39" s="1"/>
      <c r="BL39" s="1"/>
      <c r="BM39" s="1"/>
      <c r="BN39" s="1"/>
      <c r="BO39" s="1"/>
      <c r="BP39" s="1"/>
      <c r="BQ39" s="272"/>
      <c r="BR39" s="1"/>
      <c r="BW39" s="272"/>
      <c r="BY39" s="1"/>
      <c r="CD39" s="272"/>
      <c r="CF39" s="1"/>
      <c r="CK39" s="272"/>
      <c r="CM39" s="1"/>
      <c r="CR39" s="272"/>
      <c r="CT39" s="1"/>
      <c r="DA39" s="1"/>
      <c r="DH39" s="1"/>
    </row>
    <row r="40" spans="2:112" x14ac:dyDescent="0.5">
      <c r="B40" s="74" t="s">
        <v>99</v>
      </c>
      <c r="C40" s="280"/>
      <c r="D40" s="280">
        <v>710</v>
      </c>
      <c r="E40" s="282"/>
      <c r="F40" s="280">
        <v>710</v>
      </c>
      <c r="G40" s="280"/>
      <c r="H40" s="295"/>
      <c r="I40" s="286">
        <v>710</v>
      </c>
      <c r="K40" s="280"/>
      <c r="L40" s="280">
        <v>-204</v>
      </c>
      <c r="M40" s="282"/>
      <c r="N40" s="280">
        <v>-204</v>
      </c>
      <c r="O40" s="280"/>
      <c r="P40" s="295"/>
      <c r="Q40" s="286">
        <v>-204</v>
      </c>
      <c r="S40" s="280"/>
      <c r="T40" s="280">
        <v>-73</v>
      </c>
      <c r="U40" s="282"/>
      <c r="V40" s="280">
        <v>-73</v>
      </c>
      <c r="W40" s="280"/>
      <c r="X40" s="295"/>
      <c r="Y40" s="286">
        <v>-73</v>
      </c>
      <c r="AA40" s="280"/>
      <c r="AB40" s="280">
        <v>1546</v>
      </c>
      <c r="AC40" s="282"/>
      <c r="AD40" s="280">
        <v>1546</v>
      </c>
      <c r="AE40" s="295"/>
      <c r="AF40" s="286">
        <v>1546</v>
      </c>
      <c r="AG40" s="4"/>
      <c r="AH40" s="280"/>
      <c r="AI40" s="280">
        <v>486</v>
      </c>
      <c r="AJ40" s="282"/>
      <c r="AK40" s="280">
        <v>486</v>
      </c>
      <c r="AL40" s="295"/>
      <c r="AM40" s="286">
        <v>486</v>
      </c>
      <c r="AV40" s="272"/>
      <c r="AW40" s="1"/>
      <c r="AX40" s="1"/>
      <c r="AY40" s="1"/>
      <c r="AZ40" s="1"/>
      <c r="BA40" s="1"/>
      <c r="BB40" s="1"/>
      <c r="BC40" s="275"/>
      <c r="BD40" s="276"/>
      <c r="BE40" s="276"/>
      <c r="BF40" s="276"/>
      <c r="BG40" s="276"/>
      <c r="BH40" s="276"/>
      <c r="BJ40" s="272"/>
      <c r="BK40" s="1"/>
      <c r="BL40" s="1"/>
      <c r="BM40" s="1"/>
      <c r="BN40" s="1"/>
      <c r="BO40" s="1"/>
      <c r="BP40" s="1"/>
      <c r="BQ40" s="272"/>
      <c r="BR40" s="1"/>
      <c r="BW40" s="272"/>
      <c r="BY40" s="1"/>
      <c r="CD40" s="272"/>
      <c r="CF40" s="1"/>
      <c r="CK40" s="272"/>
      <c r="CM40" s="1"/>
      <c r="CR40" s="272"/>
      <c r="CT40" s="1"/>
      <c r="DA40" s="1"/>
      <c r="DH40" s="1"/>
    </row>
    <row r="41" spans="2:112" x14ac:dyDescent="0.5">
      <c r="B41" s="112" t="s">
        <v>100</v>
      </c>
      <c r="C41" s="281">
        <v>2469</v>
      </c>
      <c r="D41" s="281">
        <v>678</v>
      </c>
      <c r="E41" s="281"/>
      <c r="F41" s="281">
        <v>3147</v>
      </c>
      <c r="G41" s="281">
        <v>708</v>
      </c>
      <c r="H41" s="303"/>
      <c r="I41" s="286">
        <v>3855</v>
      </c>
      <c r="K41" s="281"/>
      <c r="L41" s="281">
        <v>2235</v>
      </c>
      <c r="M41" s="281"/>
      <c r="N41" s="281">
        <v>2235</v>
      </c>
      <c r="O41" s="281"/>
      <c r="P41" s="303"/>
      <c r="Q41" s="286">
        <v>2235</v>
      </c>
      <c r="S41" s="281">
        <v>34209</v>
      </c>
      <c r="T41" s="281">
        <v>4599</v>
      </c>
      <c r="U41" s="281"/>
      <c r="V41" s="281">
        <v>38808</v>
      </c>
      <c r="W41" s="281">
        <v>2425</v>
      </c>
      <c r="X41" s="303"/>
      <c r="Y41" s="286">
        <v>41233</v>
      </c>
      <c r="AA41" s="281">
        <v>2478</v>
      </c>
      <c r="AB41" s="281"/>
      <c r="AC41" s="281"/>
      <c r="AD41" s="281">
        <v>2478</v>
      </c>
      <c r="AE41" s="303"/>
      <c r="AF41" s="286">
        <v>2478</v>
      </c>
      <c r="AG41" s="4"/>
      <c r="AH41" s="281"/>
      <c r="AI41" s="281"/>
      <c r="AJ41" s="281"/>
      <c r="AK41" s="281"/>
      <c r="AL41" s="303"/>
      <c r="AM41" s="286"/>
      <c r="AV41" s="272"/>
      <c r="AW41" s="1"/>
      <c r="AX41" s="1"/>
      <c r="AY41" s="1"/>
      <c r="AZ41" s="1"/>
      <c r="BA41" s="1"/>
      <c r="BB41" s="1"/>
      <c r="BC41" s="275"/>
      <c r="BD41" s="276"/>
      <c r="BE41" s="276"/>
      <c r="BF41" s="276"/>
      <c r="BG41" s="276"/>
      <c r="BH41" s="276"/>
      <c r="BJ41" s="272"/>
      <c r="BK41" s="1"/>
      <c r="BL41" s="1"/>
      <c r="BM41" s="1"/>
      <c r="BN41" s="1"/>
      <c r="BO41" s="1"/>
      <c r="BP41" s="1"/>
      <c r="BQ41" s="272"/>
      <c r="BR41" s="1"/>
      <c r="BW41" s="272"/>
      <c r="BY41" s="1"/>
      <c r="CD41" s="272"/>
      <c r="CF41" s="1"/>
      <c r="CK41" s="272"/>
      <c r="CM41" s="1"/>
      <c r="CR41" s="272"/>
      <c r="CT41" s="1"/>
      <c r="DA41" s="1"/>
      <c r="DH41" s="1"/>
    </row>
    <row r="42" spans="2:112" x14ac:dyDescent="0.5">
      <c r="B42" s="112" t="s">
        <v>36</v>
      </c>
      <c r="C42" s="281">
        <v>-73655</v>
      </c>
      <c r="D42" s="281">
        <v>-7514</v>
      </c>
      <c r="E42" s="281">
        <v>-1953</v>
      </c>
      <c r="F42" s="281">
        <v>-83122</v>
      </c>
      <c r="G42" s="281"/>
      <c r="H42" s="303"/>
      <c r="I42" s="286">
        <v>-83122</v>
      </c>
      <c r="K42" s="281">
        <v>-16824</v>
      </c>
      <c r="L42" s="281">
        <v>-10440</v>
      </c>
      <c r="M42" s="281">
        <v>-2091</v>
      </c>
      <c r="N42" s="281">
        <v>-29355</v>
      </c>
      <c r="O42" s="281"/>
      <c r="P42" s="303"/>
      <c r="Q42" s="286">
        <v>-29355</v>
      </c>
      <c r="S42" s="281">
        <v>-135671</v>
      </c>
      <c r="T42" s="281">
        <v>-7229</v>
      </c>
      <c r="U42" s="281">
        <v>-2138</v>
      </c>
      <c r="V42" s="281">
        <v>-145038</v>
      </c>
      <c r="W42" s="281"/>
      <c r="X42" s="303"/>
      <c r="Y42" s="286">
        <v>-145038</v>
      </c>
      <c r="AA42" s="281">
        <v>-16052</v>
      </c>
      <c r="AB42" s="281">
        <v>-3547</v>
      </c>
      <c r="AC42" s="281">
        <v>-845</v>
      </c>
      <c r="AD42" s="281">
        <v>-20444</v>
      </c>
      <c r="AE42" s="303"/>
      <c r="AF42" s="286">
        <v>-20444</v>
      </c>
      <c r="AG42" s="4"/>
      <c r="AH42" s="281">
        <v>-32171</v>
      </c>
      <c r="AI42" s="281">
        <v>-2247</v>
      </c>
      <c r="AJ42" s="281">
        <v>-650</v>
      </c>
      <c r="AK42" s="281">
        <v>-35068</v>
      </c>
      <c r="AL42" s="303"/>
      <c r="AM42" s="286">
        <v>-35068</v>
      </c>
      <c r="AV42" s="272"/>
      <c r="AW42" s="1"/>
      <c r="AX42" s="1"/>
      <c r="AY42" s="1"/>
      <c r="AZ42" s="1"/>
      <c r="BA42" s="1"/>
      <c r="BB42" s="1"/>
      <c r="BC42" s="275"/>
      <c r="BD42" s="276"/>
      <c r="BE42" s="276"/>
      <c r="BF42" s="276"/>
      <c r="BG42" s="276"/>
      <c r="BH42" s="276"/>
      <c r="BJ42" s="272"/>
      <c r="BK42" s="1"/>
      <c r="BL42" s="1"/>
      <c r="BM42" s="1"/>
      <c r="BN42" s="1"/>
      <c r="BO42" s="1"/>
      <c r="BP42" s="1"/>
      <c r="BQ42" s="272"/>
      <c r="BR42" s="1"/>
      <c r="BW42" s="272"/>
      <c r="BY42" s="1"/>
      <c r="CD42" s="272"/>
      <c r="CF42" s="1"/>
      <c r="CK42" s="272"/>
      <c r="CM42" s="1"/>
      <c r="CR42" s="272"/>
      <c r="CT42" s="1"/>
      <c r="DA42" s="1"/>
      <c r="DH42" s="1"/>
    </row>
    <row r="43" spans="2:112" ht="16" thickBot="1" x14ac:dyDescent="0.55000000000000004">
      <c r="B43" s="7" t="s">
        <v>194</v>
      </c>
      <c r="C43" s="278">
        <v>1</v>
      </c>
      <c r="D43" s="278">
        <v>2</v>
      </c>
      <c r="E43" s="278"/>
      <c r="F43" s="278">
        <v>3</v>
      </c>
      <c r="G43" s="278">
        <v>-54</v>
      </c>
      <c r="H43" s="301"/>
      <c r="I43" s="284">
        <v>-51</v>
      </c>
      <c r="K43" s="278"/>
      <c r="L43" s="278"/>
      <c r="M43" s="278"/>
      <c r="N43" s="278">
        <v>0</v>
      </c>
      <c r="O43" s="278"/>
      <c r="P43" s="301"/>
      <c r="Q43" s="284">
        <v>0</v>
      </c>
      <c r="S43" s="278"/>
      <c r="T43" s="278"/>
      <c r="U43" s="278"/>
      <c r="V43" s="278">
        <v>0</v>
      </c>
      <c r="W43" s="278">
        <v>-960</v>
      </c>
      <c r="X43" s="301"/>
      <c r="Y43" s="284">
        <v>-960</v>
      </c>
      <c r="AA43" s="278"/>
      <c r="AB43" s="278"/>
      <c r="AC43" s="278"/>
      <c r="AD43" s="278"/>
      <c r="AE43" s="301"/>
      <c r="AF43" s="284"/>
      <c r="AG43" s="4"/>
      <c r="AH43" s="278"/>
      <c r="AI43" s="278"/>
      <c r="AJ43" s="278"/>
      <c r="AK43" s="278"/>
      <c r="AL43" s="301"/>
      <c r="AM43" s="284"/>
      <c r="AV43" s="272"/>
      <c r="AW43" s="1"/>
      <c r="AX43" s="1"/>
      <c r="AY43" s="1"/>
      <c r="AZ43" s="1"/>
      <c r="BA43" s="1"/>
      <c r="BB43" s="1"/>
      <c r="BC43" s="275"/>
      <c r="BD43" s="276"/>
      <c r="BE43" s="276"/>
      <c r="BF43" s="276"/>
      <c r="BG43" s="276"/>
      <c r="BH43" s="276"/>
      <c r="BJ43" s="272"/>
      <c r="BK43" s="1"/>
      <c r="BL43" s="1"/>
      <c r="BM43" s="1"/>
      <c r="BN43" s="1"/>
      <c r="BO43" s="1"/>
      <c r="BP43" s="1"/>
      <c r="BQ43" s="272"/>
      <c r="BR43" s="1"/>
      <c r="BW43" s="272"/>
      <c r="BY43" s="1"/>
      <c r="CD43" s="272"/>
      <c r="CF43" s="1"/>
      <c r="CK43" s="272"/>
      <c r="CM43" s="1"/>
      <c r="CR43" s="272"/>
      <c r="CT43" s="1"/>
      <c r="DA43" s="1"/>
      <c r="DH43" s="1"/>
    </row>
    <row r="44" spans="2:112" ht="16" thickBot="1" x14ac:dyDescent="0.55000000000000004">
      <c r="B44" s="525" t="s">
        <v>39</v>
      </c>
      <c r="C44" s="299">
        <v>298</v>
      </c>
      <c r="D44" s="299">
        <v>23700</v>
      </c>
      <c r="E44" s="299">
        <v>1471</v>
      </c>
      <c r="F44" s="299">
        <v>25469</v>
      </c>
      <c r="G44" s="299">
        <v>962</v>
      </c>
      <c r="H44" s="299">
        <v>-1334</v>
      </c>
      <c r="I44" s="285">
        <v>25097</v>
      </c>
      <c r="K44" s="299">
        <v>-6962</v>
      </c>
      <c r="L44" s="299">
        <v>13050</v>
      </c>
      <c r="M44" s="299">
        <v>248</v>
      </c>
      <c r="N44" s="299">
        <v>6336</v>
      </c>
      <c r="O44" s="299">
        <v>0</v>
      </c>
      <c r="P44" s="299">
        <v>-788</v>
      </c>
      <c r="Q44" s="285">
        <v>5548</v>
      </c>
      <c r="S44" s="299">
        <v>62705</v>
      </c>
      <c r="T44" s="299">
        <v>28241</v>
      </c>
      <c r="U44" s="299">
        <v>1788</v>
      </c>
      <c r="V44" s="299">
        <v>92734</v>
      </c>
      <c r="W44" s="299">
        <v>1465</v>
      </c>
      <c r="X44" s="299">
        <v>-3149</v>
      </c>
      <c r="Y44" s="285">
        <v>91050</v>
      </c>
      <c r="AA44" s="299">
        <v>10876</v>
      </c>
      <c r="AB44" s="299">
        <v>23227</v>
      </c>
      <c r="AC44" s="299">
        <v>1641</v>
      </c>
      <c r="AD44" s="299">
        <v>35744</v>
      </c>
      <c r="AE44" s="299">
        <v>-892</v>
      </c>
      <c r="AF44" s="285">
        <v>34852</v>
      </c>
      <c r="AG44" s="8"/>
      <c r="AH44" s="299">
        <v>1180</v>
      </c>
      <c r="AI44" s="299">
        <v>9061</v>
      </c>
      <c r="AJ44" s="299">
        <v>4462</v>
      </c>
      <c r="AK44" s="299">
        <v>14703</v>
      </c>
      <c r="AL44" s="299">
        <v>-4012</v>
      </c>
      <c r="AM44" s="285">
        <v>10691</v>
      </c>
      <c r="AV44" s="272"/>
      <c r="AW44" s="1"/>
      <c r="AX44" s="1"/>
      <c r="AY44" s="1"/>
      <c r="AZ44" s="1"/>
      <c r="BA44" s="1"/>
      <c r="BB44" s="1"/>
      <c r="BC44" s="275"/>
      <c r="BD44" s="276"/>
      <c r="BE44" s="276"/>
      <c r="BF44" s="276"/>
      <c r="BG44" s="276"/>
      <c r="BH44" s="276"/>
      <c r="BJ44" s="272"/>
      <c r="BK44" s="1"/>
      <c r="BL44" s="1"/>
      <c r="BM44" s="1"/>
      <c r="BN44" s="1"/>
      <c r="BO44" s="1"/>
      <c r="BP44" s="1"/>
      <c r="BQ44" s="272"/>
      <c r="BR44" s="1"/>
      <c r="BW44" s="272"/>
      <c r="BY44" s="1"/>
      <c r="CD44" s="272"/>
      <c r="CF44" s="1"/>
      <c r="CK44" s="272"/>
      <c r="CM44" s="1"/>
      <c r="CR44" s="272"/>
      <c r="CT44" s="1"/>
      <c r="DA44" s="1"/>
      <c r="DH44" s="1"/>
    </row>
    <row r="45" spans="2:112" x14ac:dyDescent="0.5">
      <c r="K45" s="272"/>
      <c r="S45" s="272"/>
      <c r="Z45" s="272"/>
      <c r="AG45" s="275"/>
      <c r="AH45" s="276"/>
      <c r="AI45" s="276"/>
      <c r="AJ45" s="276"/>
      <c r="AK45" s="276"/>
      <c r="AM45" s="272"/>
      <c r="AV45" s="272"/>
      <c r="AW45" s="1"/>
      <c r="AX45" s="1"/>
      <c r="AY45" s="1"/>
      <c r="AZ45" s="1"/>
      <c r="BA45" s="1"/>
      <c r="CE45" s="272"/>
      <c r="CF45" s="1"/>
      <c r="CL45" s="272"/>
      <c r="CM45" s="1"/>
      <c r="CS45" s="272"/>
      <c r="CT45" s="1"/>
      <c r="CZ45" s="272"/>
      <c r="DA45" s="1"/>
      <c r="DH45" s="1"/>
    </row>
    <row r="46" spans="2:112" x14ac:dyDescent="0.5">
      <c r="K46" s="272"/>
      <c r="Y46" s="272"/>
      <c r="Z46" s="272"/>
      <c r="AA46" s="1"/>
      <c r="AG46" s="276"/>
      <c r="AH46" s="276"/>
      <c r="AI46" s="276"/>
      <c r="AJ46" s="276"/>
      <c r="AK46" s="276"/>
      <c r="AM46" s="272"/>
      <c r="AV46" s="272"/>
      <c r="AW46" s="1"/>
      <c r="AX46" s="1"/>
      <c r="AY46" s="1"/>
      <c r="AZ46" s="1"/>
      <c r="BA46" s="1"/>
      <c r="CF46" s="1"/>
      <c r="CK46" s="272"/>
      <c r="CM46" s="1"/>
      <c r="CR46" s="272"/>
      <c r="CT46" s="1"/>
      <c r="CY46" s="272"/>
      <c r="DA46" s="1"/>
      <c r="DH46" s="1"/>
    </row>
    <row r="47" spans="2:112" ht="16.5" thickBot="1" x14ac:dyDescent="0.55000000000000004">
      <c r="C47" s="691" t="s">
        <v>241</v>
      </c>
      <c r="D47" s="691"/>
      <c r="E47" s="691"/>
      <c r="F47" s="691"/>
      <c r="G47" s="691"/>
      <c r="H47" s="691"/>
      <c r="I47" s="691"/>
      <c r="K47" s="691" t="s">
        <v>229</v>
      </c>
      <c r="L47" s="691"/>
      <c r="M47" s="691"/>
      <c r="N47" s="691"/>
      <c r="O47" s="691"/>
      <c r="P47" s="691"/>
      <c r="Q47" s="691"/>
      <c r="S47" s="691" t="s">
        <v>201</v>
      </c>
      <c r="T47" s="691"/>
      <c r="U47" s="691"/>
      <c r="V47" s="691"/>
      <c r="W47" s="691"/>
      <c r="X47" s="691"/>
      <c r="Y47" s="691"/>
      <c r="Z47" s="456"/>
      <c r="AA47" s="691" t="s">
        <v>202</v>
      </c>
      <c r="AB47" s="691"/>
      <c r="AC47" s="691"/>
      <c r="AD47" s="691"/>
      <c r="AE47" s="691"/>
      <c r="AF47" s="691"/>
      <c r="AG47" s="456"/>
      <c r="AH47" s="691" t="s">
        <v>203</v>
      </c>
      <c r="AI47" s="691"/>
      <c r="AJ47" s="691"/>
      <c r="AK47" s="691"/>
      <c r="AL47" s="691"/>
      <c r="AM47" s="691"/>
      <c r="AV47" s="272"/>
      <c r="AY47" s="1"/>
      <c r="AZ47" s="1"/>
      <c r="BA47" s="1"/>
    </row>
    <row r="48" spans="2:112" ht="53.5" thickBot="1" x14ac:dyDescent="0.55000000000000004">
      <c r="B48" s="524" t="s">
        <v>27</v>
      </c>
      <c r="C48" s="297" t="s">
        <v>187</v>
      </c>
      <c r="D48" s="292" t="s">
        <v>37</v>
      </c>
      <c r="E48" s="292" t="s">
        <v>38</v>
      </c>
      <c r="F48" s="292" t="s">
        <v>188</v>
      </c>
      <c r="G48" s="292" t="s">
        <v>189</v>
      </c>
      <c r="H48" s="292" t="s">
        <v>190</v>
      </c>
      <c r="I48" s="293" t="s">
        <v>191</v>
      </c>
      <c r="K48" s="297" t="s">
        <v>187</v>
      </c>
      <c r="L48" s="292" t="s">
        <v>37</v>
      </c>
      <c r="M48" s="292" t="s">
        <v>38</v>
      </c>
      <c r="N48" s="292" t="s">
        <v>188</v>
      </c>
      <c r="O48" s="292" t="s">
        <v>189</v>
      </c>
      <c r="P48" s="292" t="s">
        <v>190</v>
      </c>
      <c r="Q48" s="293" t="s">
        <v>191</v>
      </c>
      <c r="S48" s="297" t="s">
        <v>187</v>
      </c>
      <c r="T48" s="292" t="s">
        <v>37</v>
      </c>
      <c r="U48" s="292" t="s">
        <v>38</v>
      </c>
      <c r="V48" s="292" t="s">
        <v>188</v>
      </c>
      <c r="W48" s="292" t="s">
        <v>189</v>
      </c>
      <c r="X48" s="292" t="s">
        <v>190</v>
      </c>
      <c r="Y48" s="293" t="s">
        <v>191</v>
      </c>
      <c r="AA48" s="297" t="s">
        <v>187</v>
      </c>
      <c r="AB48" s="292" t="s">
        <v>37</v>
      </c>
      <c r="AC48" s="292" t="s">
        <v>38</v>
      </c>
      <c r="AD48" s="292" t="s">
        <v>188</v>
      </c>
      <c r="AE48" s="292" t="s">
        <v>190</v>
      </c>
      <c r="AF48" s="293" t="s">
        <v>191</v>
      </c>
      <c r="AG48" s="294"/>
      <c r="AH48" s="297" t="s">
        <v>187</v>
      </c>
      <c r="AI48" s="292" t="s">
        <v>37</v>
      </c>
      <c r="AJ48" s="292" t="s">
        <v>38</v>
      </c>
      <c r="AK48" s="292" t="s">
        <v>188</v>
      </c>
      <c r="AL48" s="292" t="s">
        <v>190</v>
      </c>
      <c r="AM48" s="293" t="s">
        <v>191</v>
      </c>
      <c r="AV48" s="272"/>
      <c r="AY48" s="1"/>
      <c r="AZ48" s="1"/>
      <c r="BA48" s="1"/>
    </row>
    <row r="49" spans="2:112" x14ac:dyDescent="0.5">
      <c r="B49" s="112" t="s">
        <v>192</v>
      </c>
      <c r="C49" s="277">
        <v>251831</v>
      </c>
      <c r="D49" s="277">
        <v>32096</v>
      </c>
      <c r="E49" s="277">
        <v>1499</v>
      </c>
      <c r="F49" s="277">
        <v>285426</v>
      </c>
      <c r="G49" s="277">
        <v>311</v>
      </c>
      <c r="H49" s="300"/>
      <c r="I49" s="283">
        <v>285737</v>
      </c>
      <c r="K49" s="277">
        <v>25232</v>
      </c>
      <c r="L49" s="277">
        <v>19353</v>
      </c>
      <c r="M49" s="277">
        <v>1624</v>
      </c>
      <c r="N49" s="277">
        <v>46209</v>
      </c>
      <c r="O49" s="277"/>
      <c r="P49" s="300"/>
      <c r="Q49" s="283">
        <v>46209</v>
      </c>
      <c r="S49" s="277">
        <v>18993</v>
      </c>
      <c r="T49" s="277">
        <v>27581</v>
      </c>
      <c r="U49" s="277">
        <v>1780</v>
      </c>
      <c r="V49" s="277">
        <v>48354</v>
      </c>
      <c r="W49" s="277"/>
      <c r="X49" s="300"/>
      <c r="Y49" s="283">
        <v>48354</v>
      </c>
      <c r="AA49" s="277">
        <v>19658</v>
      </c>
      <c r="AB49" s="277">
        <v>22343</v>
      </c>
      <c r="AC49" s="277">
        <v>1698</v>
      </c>
      <c r="AD49" s="277">
        <v>43699</v>
      </c>
      <c r="AE49" s="300"/>
      <c r="AF49" s="283">
        <v>43699</v>
      </c>
      <c r="AH49" s="277">
        <v>14449</v>
      </c>
      <c r="AI49" s="277">
        <v>10308</v>
      </c>
      <c r="AJ49" s="277">
        <v>1291</v>
      </c>
      <c r="AK49" s="277">
        <v>26048</v>
      </c>
      <c r="AL49" s="300"/>
      <c r="AM49" s="283">
        <v>26048</v>
      </c>
      <c r="AV49" s="272"/>
      <c r="AY49" s="1"/>
      <c r="AZ49" s="1"/>
      <c r="BA49" s="1"/>
    </row>
    <row r="50" spans="2:112" ht="16" thickBot="1" x14ac:dyDescent="0.55000000000000004">
      <c r="B50" s="7" t="s">
        <v>193</v>
      </c>
      <c r="C50" s="278"/>
      <c r="D50" s="278"/>
      <c r="E50" s="278">
        <v>1985</v>
      </c>
      <c r="F50" s="278">
        <v>1985</v>
      </c>
      <c r="G50" s="278"/>
      <c r="H50" s="301">
        <v>-1985</v>
      </c>
      <c r="I50" s="284">
        <v>0</v>
      </c>
      <c r="K50" s="278"/>
      <c r="L50" s="278"/>
      <c r="M50" s="278">
        <v>906</v>
      </c>
      <c r="N50" s="278">
        <v>906</v>
      </c>
      <c r="O50" s="278"/>
      <c r="P50" s="301">
        <v>-906</v>
      </c>
      <c r="Q50" s="284">
        <v>0</v>
      </c>
      <c r="S50" s="278"/>
      <c r="T50" s="278"/>
      <c r="U50" s="278">
        <v>1099</v>
      </c>
      <c r="V50" s="278">
        <v>1099</v>
      </c>
      <c r="W50" s="278"/>
      <c r="X50" s="301">
        <v>-1099</v>
      </c>
      <c r="Y50" s="284">
        <v>0</v>
      </c>
      <c r="AA50" s="278"/>
      <c r="AB50" s="278"/>
      <c r="AC50" s="278">
        <v>335</v>
      </c>
      <c r="AD50" s="278">
        <v>335</v>
      </c>
      <c r="AE50" s="301">
        <v>-335</v>
      </c>
      <c r="AF50" s="284"/>
      <c r="AH50" s="278"/>
      <c r="AI50" s="278"/>
      <c r="AJ50" s="278">
        <v>605</v>
      </c>
      <c r="AK50" s="278">
        <v>605</v>
      </c>
      <c r="AL50" s="301">
        <v>-605</v>
      </c>
      <c r="AM50" s="284"/>
      <c r="AV50" s="272"/>
      <c r="AY50" s="1"/>
      <c r="AZ50" s="1"/>
      <c r="BA50" s="1"/>
    </row>
    <row r="51" spans="2:112" ht="16" thickBot="1" x14ac:dyDescent="0.55000000000000004">
      <c r="B51" s="525" t="s">
        <v>29</v>
      </c>
      <c r="C51" s="279">
        <v>251831</v>
      </c>
      <c r="D51" s="279">
        <v>32096</v>
      </c>
      <c r="E51" s="279">
        <v>3484</v>
      </c>
      <c r="F51" s="279">
        <v>287411</v>
      </c>
      <c r="G51" s="279">
        <v>311</v>
      </c>
      <c r="H51" s="279">
        <v>-1985</v>
      </c>
      <c r="I51" s="285">
        <v>285737</v>
      </c>
      <c r="K51" s="279">
        <v>25232</v>
      </c>
      <c r="L51" s="279">
        <v>19353</v>
      </c>
      <c r="M51" s="279">
        <v>2530</v>
      </c>
      <c r="N51" s="279">
        <v>47115</v>
      </c>
      <c r="O51" s="279">
        <v>0</v>
      </c>
      <c r="P51" s="279">
        <v>-906</v>
      </c>
      <c r="Q51" s="285">
        <v>46209</v>
      </c>
      <c r="S51" s="279">
        <v>18993</v>
      </c>
      <c r="T51" s="279">
        <v>27581</v>
      </c>
      <c r="U51" s="279">
        <v>2879</v>
      </c>
      <c r="V51" s="279">
        <v>49453</v>
      </c>
      <c r="W51" s="279"/>
      <c r="X51" s="279">
        <v>-1099</v>
      </c>
      <c r="Y51" s="285">
        <v>48354</v>
      </c>
      <c r="AA51" s="279">
        <v>19658</v>
      </c>
      <c r="AB51" s="279">
        <v>22343</v>
      </c>
      <c r="AC51" s="279">
        <v>2033</v>
      </c>
      <c r="AD51" s="279">
        <v>44034</v>
      </c>
      <c r="AE51" s="279">
        <v>-335</v>
      </c>
      <c r="AF51" s="285">
        <v>43699</v>
      </c>
      <c r="AH51" s="279">
        <v>14449</v>
      </c>
      <c r="AI51" s="279">
        <v>10308</v>
      </c>
      <c r="AJ51" s="279">
        <v>1896</v>
      </c>
      <c r="AK51" s="279">
        <v>26653</v>
      </c>
      <c r="AL51" s="279">
        <v>-605</v>
      </c>
      <c r="AM51" s="285">
        <v>26048</v>
      </c>
      <c r="AV51" s="272"/>
      <c r="AY51" s="1"/>
      <c r="AZ51" s="1"/>
      <c r="BA51" s="1"/>
    </row>
    <row r="52" spans="2:112" x14ac:dyDescent="0.5">
      <c r="B52" s="526"/>
      <c r="C52" s="298"/>
      <c r="D52" s="298"/>
      <c r="E52" s="298"/>
      <c r="F52" s="298"/>
      <c r="G52" s="298"/>
      <c r="H52" s="302"/>
      <c r="I52" s="288"/>
      <c r="K52" s="298"/>
      <c r="L52" s="298"/>
      <c r="M52" s="298"/>
      <c r="N52" s="298"/>
      <c r="O52" s="298"/>
      <c r="P52" s="302"/>
      <c r="Q52" s="288"/>
      <c r="S52" s="298"/>
      <c r="T52" s="298"/>
      <c r="U52" s="298"/>
      <c r="V52" s="298"/>
      <c r="W52" s="298"/>
      <c r="X52" s="302"/>
      <c r="Y52" s="288"/>
      <c r="AA52" s="298"/>
      <c r="AB52" s="298"/>
      <c r="AC52" s="298"/>
      <c r="AD52" s="298"/>
      <c r="AE52" s="302"/>
      <c r="AF52" s="288"/>
      <c r="AH52" s="298"/>
      <c r="AI52" s="298"/>
      <c r="AJ52" s="298"/>
      <c r="AK52" s="298"/>
      <c r="AL52" s="302"/>
      <c r="AM52" s="288"/>
      <c r="AV52" s="272"/>
      <c r="AY52" s="1"/>
      <c r="AZ52" s="1"/>
      <c r="BA52" s="1"/>
    </row>
    <row r="53" spans="2:112" x14ac:dyDescent="0.5">
      <c r="B53" s="74" t="s">
        <v>98</v>
      </c>
      <c r="C53" s="280"/>
      <c r="D53" s="280">
        <v>-148</v>
      </c>
      <c r="E53" s="282"/>
      <c r="F53" s="280">
        <v>-148</v>
      </c>
      <c r="G53" s="280"/>
      <c r="H53" s="295"/>
      <c r="I53" s="286">
        <v>-148</v>
      </c>
      <c r="K53" s="280"/>
      <c r="L53" s="280">
        <v>877</v>
      </c>
      <c r="M53" s="282"/>
      <c r="N53" s="280">
        <v>877</v>
      </c>
      <c r="O53" s="280"/>
      <c r="P53" s="295"/>
      <c r="Q53" s="286">
        <v>877</v>
      </c>
      <c r="S53" s="280"/>
      <c r="T53" s="280">
        <v>-77</v>
      </c>
      <c r="U53" s="282"/>
      <c r="V53" s="280">
        <v>-77</v>
      </c>
      <c r="W53" s="280"/>
      <c r="X53" s="295"/>
      <c r="Y53" s="286">
        <v>-77</v>
      </c>
      <c r="AA53" s="280"/>
      <c r="AB53" s="280">
        <v>-233</v>
      </c>
      <c r="AC53" s="282"/>
      <c r="AD53" s="280">
        <v>-233</v>
      </c>
      <c r="AE53" s="295"/>
      <c r="AF53" s="286">
        <v>-233</v>
      </c>
      <c r="AH53" s="280"/>
      <c r="AI53" s="280">
        <v>1901</v>
      </c>
      <c r="AJ53" s="282"/>
      <c r="AK53" s="280">
        <v>1901</v>
      </c>
      <c r="AL53" s="295"/>
      <c r="AM53" s="286">
        <v>1901</v>
      </c>
      <c r="AV53" s="272"/>
      <c r="AY53" s="1"/>
      <c r="AZ53" s="1"/>
      <c r="BA53" s="1"/>
    </row>
    <row r="54" spans="2:112" x14ac:dyDescent="0.5">
      <c r="B54" s="74" t="s">
        <v>99</v>
      </c>
      <c r="C54" s="280"/>
      <c r="D54" s="280">
        <v>840</v>
      </c>
      <c r="E54" s="282"/>
      <c r="F54" s="280">
        <v>840</v>
      </c>
      <c r="G54" s="280"/>
      <c r="H54" s="295"/>
      <c r="I54" s="286">
        <v>840</v>
      </c>
      <c r="K54" s="280"/>
      <c r="L54" s="280">
        <v>832</v>
      </c>
      <c r="M54" s="282"/>
      <c r="N54" s="280">
        <v>832</v>
      </c>
      <c r="O54" s="280"/>
      <c r="P54" s="295"/>
      <c r="Q54" s="286">
        <v>832</v>
      </c>
      <c r="S54" s="280"/>
      <c r="T54" s="280">
        <v>1413</v>
      </c>
      <c r="U54" s="282"/>
      <c r="V54" s="280">
        <v>1413</v>
      </c>
      <c r="W54" s="280"/>
      <c r="X54" s="295"/>
      <c r="Y54" s="286">
        <v>1413</v>
      </c>
      <c r="AA54" s="280"/>
      <c r="AB54" s="280">
        <v>498</v>
      </c>
      <c r="AC54" s="282"/>
      <c r="AD54" s="280">
        <v>498</v>
      </c>
      <c r="AE54" s="295"/>
      <c r="AF54" s="286">
        <v>498</v>
      </c>
      <c r="AH54" s="280"/>
      <c r="AI54" s="280">
        <v>337</v>
      </c>
      <c r="AJ54" s="282"/>
      <c r="AK54" s="280">
        <v>337</v>
      </c>
      <c r="AL54" s="295"/>
      <c r="AM54" s="286">
        <v>337</v>
      </c>
      <c r="AV54" s="272"/>
      <c r="AY54" s="1"/>
      <c r="AZ54" s="1"/>
      <c r="BA54" s="1"/>
    </row>
    <row r="55" spans="2:112" x14ac:dyDescent="0.5">
      <c r="B55" s="112" t="s">
        <v>100</v>
      </c>
      <c r="C55" s="281"/>
      <c r="D55" s="281">
        <v>828</v>
      </c>
      <c r="E55" s="281"/>
      <c r="F55" s="281">
        <v>828</v>
      </c>
      <c r="G55" s="281">
        <v>747</v>
      </c>
      <c r="H55" s="303"/>
      <c r="I55" s="286">
        <v>1575</v>
      </c>
      <c r="K55" s="281">
        <v>1500</v>
      </c>
      <c r="L55" s="281">
        <v>611</v>
      </c>
      <c r="M55" s="281"/>
      <c r="N55" s="281">
        <v>2111</v>
      </c>
      <c r="O55" s="281"/>
      <c r="P55" s="303"/>
      <c r="Q55" s="286">
        <v>2111</v>
      </c>
      <c r="S55" s="281">
        <v>1739</v>
      </c>
      <c r="T55" s="281">
        <v>7079</v>
      </c>
      <c r="U55" s="281"/>
      <c r="V55" s="281">
        <v>8818</v>
      </c>
      <c r="W55" s="281"/>
      <c r="X55" s="303"/>
      <c r="Y55" s="286">
        <v>8818</v>
      </c>
      <c r="AA55" s="281"/>
      <c r="AB55" s="281">
        <v>309</v>
      </c>
      <c r="AC55" s="281"/>
      <c r="AD55" s="281">
        <v>309</v>
      </c>
      <c r="AE55" s="303"/>
      <c r="AF55" s="286">
        <v>309</v>
      </c>
      <c r="AH55" s="281"/>
      <c r="AI55" s="281">
        <v>993</v>
      </c>
      <c r="AJ55" s="281"/>
      <c r="AK55" s="281">
        <v>993</v>
      </c>
      <c r="AL55" s="303"/>
      <c r="AM55" s="286">
        <v>993</v>
      </c>
      <c r="AV55" s="272"/>
      <c r="AY55" s="1"/>
      <c r="AZ55" s="1"/>
      <c r="BA55" s="1"/>
    </row>
    <row r="56" spans="2:112" x14ac:dyDescent="0.5">
      <c r="B56" s="112" t="s">
        <v>36</v>
      </c>
      <c r="C56" s="281">
        <v>-198804</v>
      </c>
      <c r="D56" s="281">
        <v>-16107</v>
      </c>
      <c r="E56" s="281">
        <v>-1800</v>
      </c>
      <c r="F56" s="281">
        <v>-216711</v>
      </c>
      <c r="G56" s="281"/>
      <c r="H56" s="303"/>
      <c r="I56" s="286">
        <v>-216711</v>
      </c>
      <c r="K56" s="281">
        <v>-16091</v>
      </c>
      <c r="L56" s="281">
        <v>-10535</v>
      </c>
      <c r="M56" s="281">
        <v>-2114</v>
      </c>
      <c r="N56" s="281">
        <v>-28740</v>
      </c>
      <c r="O56" s="281"/>
      <c r="P56" s="303"/>
      <c r="Q56" s="286">
        <v>-28740</v>
      </c>
      <c r="S56" s="281">
        <v>-1439</v>
      </c>
      <c r="T56" s="281">
        <v>-8694</v>
      </c>
      <c r="U56" s="281">
        <v>256</v>
      </c>
      <c r="V56" s="281">
        <v>-9877</v>
      </c>
      <c r="W56" s="281"/>
      <c r="X56" s="303"/>
      <c r="Y56" s="286">
        <v>-9877</v>
      </c>
      <c r="AA56" s="281">
        <v>-16953</v>
      </c>
      <c r="AB56" s="281">
        <v>-3277</v>
      </c>
      <c r="AC56" s="281">
        <v>-882</v>
      </c>
      <c r="AD56" s="281">
        <v>-21112</v>
      </c>
      <c r="AE56" s="303"/>
      <c r="AF56" s="286">
        <v>-21112</v>
      </c>
      <c r="AH56" s="281">
        <v>-13557</v>
      </c>
      <c r="AI56" s="281">
        <v>-3104</v>
      </c>
      <c r="AJ56" s="281">
        <v>-650</v>
      </c>
      <c r="AK56" s="281">
        <v>-17311</v>
      </c>
      <c r="AL56" s="303"/>
      <c r="AM56" s="286">
        <v>-17311</v>
      </c>
      <c r="AV56" s="272"/>
      <c r="AY56" s="1"/>
      <c r="AZ56" s="1"/>
      <c r="BA56" s="1"/>
    </row>
    <row r="57" spans="2:112" ht="16" thickBot="1" x14ac:dyDescent="0.55000000000000004">
      <c r="B57" s="7" t="s">
        <v>194</v>
      </c>
      <c r="C57" s="278">
        <v>-2476</v>
      </c>
      <c r="D57" s="278">
        <v>-265</v>
      </c>
      <c r="E57" s="278"/>
      <c r="F57" s="278">
        <v>-2741</v>
      </c>
      <c r="G57" s="278"/>
      <c r="H57" s="278"/>
      <c r="I57" s="284">
        <v>-2741</v>
      </c>
      <c r="K57" s="278"/>
      <c r="L57" s="278"/>
      <c r="M57" s="278"/>
      <c r="N57" s="278">
        <v>0</v>
      </c>
      <c r="O57" s="278"/>
      <c r="P57" s="278"/>
      <c r="Q57" s="284">
        <v>0</v>
      </c>
      <c r="S57" s="278"/>
      <c r="T57" s="278"/>
      <c r="U57" s="278"/>
      <c r="V57" s="278"/>
      <c r="W57" s="278"/>
      <c r="X57" s="278"/>
      <c r="Y57" s="284"/>
      <c r="AA57" s="278"/>
      <c r="AB57" s="278"/>
      <c r="AC57" s="278"/>
      <c r="AD57" s="278"/>
      <c r="AE57" s="278"/>
      <c r="AF57" s="284"/>
      <c r="AH57" s="278"/>
      <c r="AI57" s="278"/>
      <c r="AJ57" s="278"/>
      <c r="AK57" s="278"/>
      <c r="AL57" s="278"/>
      <c r="AM57" s="284"/>
      <c r="AV57" s="272"/>
      <c r="AY57" s="1"/>
      <c r="AZ57" s="1"/>
      <c r="BA57" s="1"/>
    </row>
    <row r="58" spans="2:112" ht="16" thickBot="1" x14ac:dyDescent="0.55000000000000004">
      <c r="B58" s="525" t="s">
        <v>39</v>
      </c>
      <c r="C58" s="299">
        <v>50551</v>
      </c>
      <c r="D58" s="299">
        <v>17244</v>
      </c>
      <c r="E58" s="299">
        <v>1684</v>
      </c>
      <c r="F58" s="299">
        <v>69479</v>
      </c>
      <c r="G58" s="299">
        <v>1058</v>
      </c>
      <c r="H58" s="299">
        <v>-1985</v>
      </c>
      <c r="I58" s="285">
        <v>68552</v>
      </c>
      <c r="K58" s="299">
        <v>10641</v>
      </c>
      <c r="L58" s="299">
        <v>11138</v>
      </c>
      <c r="M58" s="299">
        <v>416</v>
      </c>
      <c r="N58" s="299">
        <v>22195</v>
      </c>
      <c r="O58" s="299">
        <v>0</v>
      </c>
      <c r="P58" s="299">
        <v>-906</v>
      </c>
      <c r="Q58" s="285">
        <v>21289</v>
      </c>
      <c r="S58" s="299">
        <v>19293</v>
      </c>
      <c r="T58" s="299">
        <v>27302</v>
      </c>
      <c r="U58" s="299">
        <v>3135</v>
      </c>
      <c r="V58" s="299">
        <v>49730</v>
      </c>
      <c r="W58" s="299"/>
      <c r="X58" s="299">
        <v>-1099</v>
      </c>
      <c r="Y58" s="285">
        <v>48631</v>
      </c>
      <c r="AA58" s="299">
        <v>2705</v>
      </c>
      <c r="AB58" s="299">
        <v>19640</v>
      </c>
      <c r="AC58" s="299">
        <v>1151</v>
      </c>
      <c r="AD58" s="299">
        <v>23496</v>
      </c>
      <c r="AE58" s="299">
        <v>-335</v>
      </c>
      <c r="AF58" s="285">
        <v>23161</v>
      </c>
      <c r="AH58" s="299">
        <v>892</v>
      </c>
      <c r="AI58" s="299">
        <v>10435</v>
      </c>
      <c r="AJ58" s="299">
        <v>1246</v>
      </c>
      <c r="AK58" s="299">
        <v>12573</v>
      </c>
      <c r="AL58" s="299">
        <v>-605</v>
      </c>
      <c r="AM58" s="285">
        <v>11968</v>
      </c>
      <c r="AV58" s="272"/>
      <c r="AY58" s="1"/>
      <c r="AZ58" s="1"/>
      <c r="BA58" s="1"/>
    </row>
    <row r="59" spans="2:112" x14ac:dyDescent="0.5">
      <c r="C59" s="272"/>
      <c r="K59" s="272"/>
      <c r="Y59" s="275"/>
      <c r="Z59" s="276"/>
      <c r="AA59" s="276"/>
      <c r="AB59" s="276"/>
      <c r="AC59" s="276"/>
      <c r="AD59" s="276"/>
      <c r="AG59" s="275"/>
      <c r="AH59" s="276"/>
      <c r="AI59" s="276"/>
      <c r="AJ59" s="276"/>
      <c r="AK59" s="276"/>
      <c r="AL59" s="276"/>
      <c r="AV59" s="272"/>
      <c r="AW59" s="1"/>
      <c r="AX59" s="1"/>
      <c r="AY59" s="1"/>
      <c r="AZ59" s="1"/>
      <c r="BA59" s="1"/>
      <c r="BB59" s="1"/>
      <c r="BC59" s="275"/>
      <c r="BD59" s="276"/>
      <c r="BE59" s="276"/>
      <c r="BF59" s="276"/>
      <c r="BG59" s="276"/>
      <c r="BH59" s="276"/>
      <c r="BJ59" s="272"/>
      <c r="BK59" s="1"/>
      <c r="BL59" s="1"/>
      <c r="BM59" s="1"/>
      <c r="BN59" s="1"/>
      <c r="BO59" s="1"/>
      <c r="BP59" s="1"/>
      <c r="BQ59" s="272"/>
      <c r="BR59" s="1"/>
      <c r="BX59" s="272"/>
      <c r="BY59" s="1"/>
      <c r="CE59" s="272"/>
      <c r="CF59" s="1"/>
      <c r="CL59" s="272"/>
      <c r="CM59" s="1"/>
      <c r="CS59" s="272"/>
      <c r="CT59" s="1"/>
      <c r="CZ59" s="272"/>
      <c r="DA59" s="1"/>
      <c r="DH59" s="1"/>
    </row>
    <row r="60" spans="2:112" x14ac:dyDescent="0.5">
      <c r="C60" s="272"/>
      <c r="K60" s="272"/>
      <c r="Y60" s="275"/>
      <c r="Z60" s="276"/>
      <c r="AA60" s="276"/>
      <c r="AB60" s="276"/>
      <c r="AC60" s="276"/>
      <c r="AD60" s="276"/>
      <c r="AG60" s="275"/>
      <c r="AH60" s="276"/>
      <c r="AI60" s="276"/>
      <c r="AJ60" s="276"/>
      <c r="AK60" s="276"/>
      <c r="AL60" s="276"/>
      <c r="AV60" s="272"/>
      <c r="AW60" s="1"/>
      <c r="AX60" s="1"/>
      <c r="AY60" s="1"/>
      <c r="AZ60" s="1"/>
      <c r="BA60" s="1"/>
      <c r="BB60" s="1"/>
      <c r="BC60" s="275"/>
      <c r="BD60" s="276"/>
      <c r="BE60" s="276"/>
      <c r="BF60" s="276"/>
      <c r="BG60" s="276"/>
      <c r="BH60" s="276"/>
      <c r="BJ60" s="272"/>
      <c r="BK60" s="1"/>
      <c r="BL60" s="1"/>
      <c r="BM60" s="1"/>
      <c r="BN60" s="1"/>
      <c r="BO60" s="1"/>
      <c r="BP60" s="1"/>
      <c r="BQ60" s="272"/>
      <c r="BR60" s="1"/>
      <c r="BX60" s="272"/>
      <c r="BY60" s="1"/>
      <c r="CE60" s="272"/>
      <c r="CF60" s="1"/>
      <c r="CL60" s="272"/>
      <c r="CM60" s="1"/>
      <c r="CS60" s="272"/>
      <c r="CT60" s="1"/>
      <c r="CZ60" s="272"/>
      <c r="DA60" s="1"/>
      <c r="DH60" s="1"/>
    </row>
    <row r="61" spans="2:112" ht="16.5" thickBot="1" x14ac:dyDescent="0.55000000000000004">
      <c r="C61" s="691" t="s">
        <v>240</v>
      </c>
      <c r="D61" s="691"/>
      <c r="E61" s="691"/>
      <c r="F61" s="691"/>
      <c r="G61" s="691"/>
      <c r="H61" s="691"/>
      <c r="I61" s="691"/>
      <c r="K61" s="691" t="s">
        <v>204</v>
      </c>
      <c r="L61" s="691"/>
      <c r="M61" s="691"/>
      <c r="N61" s="691"/>
      <c r="O61" s="691"/>
      <c r="P61" s="691"/>
      <c r="Q61" s="691"/>
      <c r="S61" s="691" t="s">
        <v>205</v>
      </c>
      <c r="T61" s="691"/>
      <c r="U61" s="691"/>
      <c r="V61" s="691"/>
      <c r="W61" s="691"/>
      <c r="X61" s="691"/>
      <c r="Y61" s="691"/>
      <c r="Z61" s="456"/>
      <c r="AA61" s="691" t="s">
        <v>206</v>
      </c>
      <c r="AB61" s="691"/>
      <c r="AC61" s="691"/>
      <c r="AD61" s="691"/>
      <c r="AE61" s="691"/>
      <c r="AF61" s="691"/>
      <c r="AG61" s="456"/>
      <c r="AH61" s="691" t="s">
        <v>207</v>
      </c>
      <c r="AI61" s="691"/>
      <c r="AJ61" s="691"/>
      <c r="AK61" s="691"/>
      <c r="AL61" s="691"/>
      <c r="AM61" s="691"/>
    </row>
    <row r="62" spans="2:112" ht="53.5" thickBot="1" x14ac:dyDescent="0.55000000000000004">
      <c r="B62" s="524" t="s">
        <v>27</v>
      </c>
      <c r="C62" s="297" t="s">
        <v>187</v>
      </c>
      <c r="D62" s="292" t="s">
        <v>37</v>
      </c>
      <c r="E62" s="292" t="s">
        <v>38</v>
      </c>
      <c r="F62" s="292" t="s">
        <v>188</v>
      </c>
      <c r="G62" s="292" t="s">
        <v>189</v>
      </c>
      <c r="H62" s="292" t="s">
        <v>190</v>
      </c>
      <c r="I62" s="293" t="s">
        <v>191</v>
      </c>
      <c r="K62" s="297" t="s">
        <v>187</v>
      </c>
      <c r="L62" s="292" t="s">
        <v>37</v>
      </c>
      <c r="M62" s="292" t="s">
        <v>38</v>
      </c>
      <c r="N62" s="292" t="s">
        <v>188</v>
      </c>
      <c r="O62" s="292" t="s">
        <v>189</v>
      </c>
      <c r="P62" s="292" t="s">
        <v>190</v>
      </c>
      <c r="Q62" s="293" t="s">
        <v>191</v>
      </c>
      <c r="S62" s="459" t="s">
        <v>187</v>
      </c>
      <c r="T62" s="460" t="s">
        <v>37</v>
      </c>
      <c r="U62" s="460" t="s">
        <v>38</v>
      </c>
      <c r="V62" s="460" t="s">
        <v>188</v>
      </c>
      <c r="W62" s="460" t="s">
        <v>189</v>
      </c>
      <c r="X62" s="460" t="s">
        <v>190</v>
      </c>
      <c r="Y62" s="290" t="s">
        <v>191</v>
      </c>
      <c r="Z62" s="294"/>
      <c r="AA62" s="297" t="s">
        <v>187</v>
      </c>
      <c r="AB62" s="292" t="s">
        <v>37</v>
      </c>
      <c r="AC62" s="292" t="s">
        <v>38</v>
      </c>
      <c r="AD62" s="292" t="s">
        <v>188</v>
      </c>
      <c r="AE62" s="292" t="s">
        <v>190</v>
      </c>
      <c r="AF62" s="293" t="s">
        <v>191</v>
      </c>
      <c r="AG62" s="294"/>
      <c r="AH62" s="297" t="s">
        <v>187</v>
      </c>
      <c r="AI62" s="292" t="s">
        <v>37</v>
      </c>
      <c r="AJ62" s="292" t="s">
        <v>38</v>
      </c>
      <c r="AK62" s="292" t="s">
        <v>188</v>
      </c>
      <c r="AL62" s="292" t="s">
        <v>190</v>
      </c>
      <c r="AM62" s="293" t="s">
        <v>191</v>
      </c>
    </row>
    <row r="63" spans="2:112" x14ac:dyDescent="0.5">
      <c r="B63" s="112" t="s">
        <v>192</v>
      </c>
      <c r="C63" s="277">
        <v>165582</v>
      </c>
      <c r="D63" s="277">
        <v>34147</v>
      </c>
      <c r="E63" s="277">
        <v>1770</v>
      </c>
      <c r="F63" s="277">
        <v>201499</v>
      </c>
      <c r="G63" s="277">
        <v>548</v>
      </c>
      <c r="H63" s="300"/>
      <c r="I63" s="283">
        <v>202047</v>
      </c>
      <c r="K63" s="277">
        <v>4231</v>
      </c>
      <c r="L63" s="277">
        <v>27091</v>
      </c>
      <c r="M63" s="277">
        <v>2399</v>
      </c>
      <c r="N63" s="277">
        <v>33721</v>
      </c>
      <c r="O63" s="277"/>
      <c r="P63" s="300"/>
      <c r="Q63" s="283">
        <v>33721</v>
      </c>
      <c r="S63" s="277">
        <v>14531</v>
      </c>
      <c r="T63" s="277">
        <v>26353</v>
      </c>
      <c r="U63" s="277">
        <v>2195</v>
      </c>
      <c r="V63" s="277">
        <v>43079</v>
      </c>
      <c r="W63" s="277"/>
      <c r="X63" s="300"/>
      <c r="Y63" s="283">
        <v>43079</v>
      </c>
      <c r="AA63" s="277">
        <v>214079</v>
      </c>
      <c r="AB63" s="277">
        <v>26310</v>
      </c>
      <c r="AC63" s="277">
        <v>1446</v>
      </c>
      <c r="AD63" s="277">
        <v>241835</v>
      </c>
      <c r="AE63" s="300"/>
      <c r="AF63" s="283">
        <v>241835</v>
      </c>
      <c r="AH63" s="277">
        <v>214079</v>
      </c>
      <c r="AI63" s="277">
        <v>26310</v>
      </c>
      <c r="AJ63" s="277">
        <v>1446</v>
      </c>
      <c r="AK63" s="277">
        <v>241835</v>
      </c>
      <c r="AL63" s="300"/>
      <c r="AM63" s="283">
        <v>241835</v>
      </c>
    </row>
    <row r="64" spans="2:112" ht="16" thickBot="1" x14ac:dyDescent="0.55000000000000004">
      <c r="B64" s="7" t="s">
        <v>193</v>
      </c>
      <c r="C64" s="278"/>
      <c r="D64" s="278"/>
      <c r="E64" s="278">
        <v>2286</v>
      </c>
      <c r="F64" s="278">
        <v>2286</v>
      </c>
      <c r="G64" s="278"/>
      <c r="H64" s="301">
        <v>-2286</v>
      </c>
      <c r="I64" s="284"/>
      <c r="K64" s="278"/>
      <c r="L64" s="278"/>
      <c r="M64" s="278">
        <v>1855</v>
      </c>
      <c r="N64" s="278">
        <v>1855</v>
      </c>
      <c r="O64" s="278"/>
      <c r="P64" s="301">
        <v>-1855</v>
      </c>
      <c r="Q64" s="284"/>
      <c r="S64" s="278"/>
      <c r="T64" s="278"/>
      <c r="U64" s="278">
        <v>402</v>
      </c>
      <c r="V64" s="278">
        <v>402</v>
      </c>
      <c r="W64" s="278"/>
      <c r="X64" s="301">
        <v>-402</v>
      </c>
      <c r="Y64" s="284"/>
      <c r="AA64" s="278"/>
      <c r="AB64" s="278"/>
      <c r="AC64" s="278">
        <v>644</v>
      </c>
      <c r="AD64" s="278">
        <v>644</v>
      </c>
      <c r="AE64" s="301">
        <v>-644</v>
      </c>
      <c r="AF64" s="284"/>
      <c r="AH64" s="278"/>
      <c r="AI64" s="278"/>
      <c r="AJ64" s="278">
        <v>644</v>
      </c>
      <c r="AK64" s="278">
        <v>644</v>
      </c>
      <c r="AL64" s="301">
        <v>-644</v>
      </c>
      <c r="AM64" s="284"/>
    </row>
    <row r="65" spans="2:112" ht="16" thickBot="1" x14ac:dyDescent="0.55000000000000004">
      <c r="B65" s="525" t="s">
        <v>29</v>
      </c>
      <c r="C65" s="279">
        <v>165582</v>
      </c>
      <c r="D65" s="279">
        <v>34147</v>
      </c>
      <c r="E65" s="279">
        <v>4056</v>
      </c>
      <c r="F65" s="279">
        <v>203785</v>
      </c>
      <c r="G65" s="279">
        <v>548</v>
      </c>
      <c r="H65" s="279">
        <v>-2286</v>
      </c>
      <c r="I65" s="285">
        <v>202047</v>
      </c>
      <c r="K65" s="279">
        <v>4231</v>
      </c>
      <c r="L65" s="279">
        <v>27091</v>
      </c>
      <c r="M65" s="279">
        <v>4254</v>
      </c>
      <c r="N65" s="279">
        <v>35576</v>
      </c>
      <c r="O65" s="279"/>
      <c r="P65" s="279">
        <v>-1855</v>
      </c>
      <c r="Q65" s="285">
        <v>33721</v>
      </c>
      <c r="S65" s="279">
        <v>14531</v>
      </c>
      <c r="T65" s="279">
        <v>26353</v>
      </c>
      <c r="U65" s="279">
        <v>2597</v>
      </c>
      <c r="V65" s="279">
        <v>43481</v>
      </c>
      <c r="W65" s="279"/>
      <c r="X65" s="279">
        <v>-402</v>
      </c>
      <c r="Y65" s="285">
        <v>43079</v>
      </c>
      <c r="AA65" s="279">
        <v>214079</v>
      </c>
      <c r="AB65" s="279">
        <v>26310</v>
      </c>
      <c r="AC65" s="279">
        <v>2090</v>
      </c>
      <c r="AD65" s="279">
        <v>242479</v>
      </c>
      <c r="AE65" s="279">
        <v>-644</v>
      </c>
      <c r="AF65" s="285">
        <v>241835</v>
      </c>
      <c r="AH65" s="279">
        <v>214079</v>
      </c>
      <c r="AI65" s="279">
        <v>26310</v>
      </c>
      <c r="AJ65" s="279">
        <v>2090</v>
      </c>
      <c r="AK65" s="279">
        <v>242479</v>
      </c>
      <c r="AL65" s="279">
        <v>-644</v>
      </c>
      <c r="AM65" s="285">
        <v>241835</v>
      </c>
    </row>
    <row r="66" spans="2:112" x14ac:dyDescent="0.5">
      <c r="B66" s="526"/>
      <c r="C66" s="298"/>
      <c r="D66" s="298"/>
      <c r="E66" s="298"/>
      <c r="F66" s="298"/>
      <c r="G66" s="298"/>
      <c r="H66" s="302"/>
      <c r="I66" s="288"/>
      <c r="K66" s="298"/>
      <c r="L66" s="298"/>
      <c r="M66" s="298"/>
      <c r="N66" s="298"/>
      <c r="O66" s="298"/>
      <c r="P66" s="302"/>
      <c r="Q66" s="288"/>
      <c r="S66" s="298"/>
      <c r="T66" s="298"/>
      <c r="U66" s="298"/>
      <c r="V66" s="298"/>
      <c r="W66" s="298"/>
      <c r="X66" s="302"/>
      <c r="Y66" s="288"/>
      <c r="AA66" s="298"/>
      <c r="AB66" s="298"/>
      <c r="AC66" s="298"/>
      <c r="AD66" s="298"/>
      <c r="AE66" s="302"/>
      <c r="AF66" s="288"/>
      <c r="AH66" s="298"/>
      <c r="AI66" s="298"/>
      <c r="AJ66" s="298"/>
      <c r="AK66" s="298"/>
      <c r="AL66" s="302"/>
      <c r="AM66" s="288"/>
    </row>
    <row r="67" spans="2:112" x14ac:dyDescent="0.5">
      <c r="B67" s="74" t="s">
        <v>98</v>
      </c>
      <c r="C67" s="280"/>
      <c r="D67" s="280">
        <v>-1267</v>
      </c>
      <c r="E67" s="282"/>
      <c r="F67" s="280">
        <v>-1267</v>
      </c>
      <c r="G67" s="280"/>
      <c r="H67" s="295"/>
      <c r="I67" s="286">
        <v>-1267</v>
      </c>
      <c r="K67" s="280"/>
      <c r="L67" s="280">
        <v>-761</v>
      </c>
      <c r="M67" s="282"/>
      <c r="N67" s="280">
        <v>-761</v>
      </c>
      <c r="O67" s="280"/>
      <c r="P67" s="295"/>
      <c r="Q67" s="286">
        <v>-761</v>
      </c>
      <c r="S67" s="280"/>
      <c r="T67" s="280">
        <v>148</v>
      </c>
      <c r="U67" s="282"/>
      <c r="V67" s="280">
        <v>148</v>
      </c>
      <c r="W67" s="280"/>
      <c r="X67" s="295"/>
      <c r="Y67" s="286">
        <v>148</v>
      </c>
      <c r="AA67" s="280"/>
      <c r="AB67" s="280">
        <v>8190</v>
      </c>
      <c r="AC67" s="282"/>
      <c r="AD67" s="280">
        <v>8190</v>
      </c>
      <c r="AE67" s="295"/>
      <c r="AF67" s="286">
        <v>8190</v>
      </c>
      <c r="AH67" s="280"/>
      <c r="AI67" s="280">
        <v>8190</v>
      </c>
      <c r="AJ67" s="282"/>
      <c r="AK67" s="280">
        <v>8190</v>
      </c>
      <c r="AL67" s="295"/>
      <c r="AM67" s="286">
        <v>8190</v>
      </c>
    </row>
    <row r="68" spans="2:112" x14ac:dyDescent="0.5">
      <c r="B68" s="74" t="s">
        <v>99</v>
      </c>
      <c r="C68" s="280"/>
      <c r="D68" s="280">
        <v>535</v>
      </c>
      <c r="E68" s="282"/>
      <c r="F68" s="280">
        <v>535</v>
      </c>
      <c r="G68" s="280"/>
      <c r="H68" s="295"/>
      <c r="I68" s="286">
        <v>535</v>
      </c>
      <c r="K68" s="280"/>
      <c r="L68" s="280">
        <v>793</v>
      </c>
      <c r="M68" s="282"/>
      <c r="N68" s="280">
        <v>793</v>
      </c>
      <c r="O68" s="280"/>
      <c r="P68" s="295"/>
      <c r="Q68" s="286">
        <v>793</v>
      </c>
      <c r="S68" s="280"/>
      <c r="T68" s="280">
        <v>610</v>
      </c>
      <c r="U68" s="282"/>
      <c r="V68" s="280">
        <v>610</v>
      </c>
      <c r="W68" s="280"/>
      <c r="X68" s="295"/>
      <c r="Y68" s="286">
        <v>610</v>
      </c>
      <c r="AA68" s="280"/>
      <c r="AB68" s="280">
        <v>2084</v>
      </c>
      <c r="AC68" s="282"/>
      <c r="AD68" s="280">
        <v>2084</v>
      </c>
      <c r="AE68" s="295"/>
      <c r="AF68" s="286">
        <v>2084</v>
      </c>
      <c r="AH68" s="280"/>
      <c r="AI68" s="280">
        <v>2084</v>
      </c>
      <c r="AJ68" s="282"/>
      <c r="AK68" s="280">
        <v>2084</v>
      </c>
      <c r="AL68" s="295"/>
      <c r="AM68" s="286">
        <v>2084</v>
      </c>
    </row>
    <row r="69" spans="2:112" x14ac:dyDescent="0.5">
      <c r="B69" s="112" t="s">
        <v>100</v>
      </c>
      <c r="C69" s="281"/>
      <c r="D69" s="281">
        <v>3746</v>
      </c>
      <c r="E69" s="281"/>
      <c r="F69" s="281">
        <v>3746</v>
      </c>
      <c r="G69" s="281">
        <v>948</v>
      </c>
      <c r="H69" s="303"/>
      <c r="I69" s="286">
        <v>4694</v>
      </c>
      <c r="K69" s="281"/>
      <c r="L69" s="281">
        <v>709</v>
      </c>
      <c r="M69" s="281"/>
      <c r="N69" s="281">
        <v>709</v>
      </c>
      <c r="O69" s="281"/>
      <c r="P69" s="303"/>
      <c r="Q69" s="286">
        <v>709</v>
      </c>
      <c r="S69" s="281">
        <v>800</v>
      </c>
      <c r="T69" s="281">
        <v>698</v>
      </c>
      <c r="U69" s="281"/>
      <c r="V69" s="281">
        <v>1498</v>
      </c>
      <c r="W69" s="281"/>
      <c r="X69" s="405"/>
      <c r="Y69" s="286">
        <v>1498</v>
      </c>
      <c r="AA69" s="281"/>
      <c r="AB69" s="281"/>
      <c r="AC69" s="281"/>
      <c r="AD69" s="281">
        <v>0</v>
      </c>
      <c r="AE69" s="303"/>
      <c r="AF69" s="286"/>
      <c r="AH69" s="281"/>
      <c r="AI69" s="281"/>
      <c r="AJ69" s="281"/>
      <c r="AK69" s="281"/>
      <c r="AL69" s="303"/>
      <c r="AM69" s="286"/>
    </row>
    <row r="70" spans="2:112" x14ac:dyDescent="0.5">
      <c r="B70" s="112" t="s">
        <v>36</v>
      </c>
      <c r="C70" s="281">
        <v>-116656</v>
      </c>
      <c r="D70" s="281">
        <v>-21546</v>
      </c>
      <c r="E70" s="281">
        <v>-1688</v>
      </c>
      <c r="F70" s="281">
        <v>-139890</v>
      </c>
      <c r="G70" s="281"/>
      <c r="H70" s="303"/>
      <c r="I70" s="286">
        <v>-139890</v>
      </c>
      <c r="K70" s="281">
        <v>-12140</v>
      </c>
      <c r="L70" s="281">
        <v>-10343</v>
      </c>
      <c r="M70" s="281">
        <v>-1092</v>
      </c>
      <c r="N70" s="281">
        <v>-23575</v>
      </c>
      <c r="O70" s="281"/>
      <c r="P70" s="303"/>
      <c r="Q70" s="286">
        <v>-23575</v>
      </c>
      <c r="S70" s="281">
        <v>-7404</v>
      </c>
      <c r="T70" s="281">
        <v>-6099</v>
      </c>
      <c r="U70" s="281">
        <v>-1310</v>
      </c>
      <c r="V70" s="281">
        <v>-14813</v>
      </c>
      <c r="W70" s="281"/>
      <c r="X70" s="405"/>
      <c r="Y70" s="286">
        <v>-14813</v>
      </c>
      <c r="AA70" s="281">
        <v>-172349</v>
      </c>
      <c r="AB70" s="281">
        <v>-3118</v>
      </c>
      <c r="AC70" s="281">
        <v>-840</v>
      </c>
      <c r="AD70" s="281">
        <v>-176307</v>
      </c>
      <c r="AE70" s="303"/>
      <c r="AF70" s="286">
        <v>-176307</v>
      </c>
      <c r="AH70" s="281">
        <v>-172349</v>
      </c>
      <c r="AI70" s="281">
        <v>-3118</v>
      </c>
      <c r="AJ70" s="281">
        <v>-840</v>
      </c>
      <c r="AK70" s="281">
        <v>-176307</v>
      </c>
      <c r="AL70" s="303"/>
      <c r="AM70" s="286">
        <v>-176307</v>
      </c>
    </row>
    <row r="71" spans="2:112" ht="16" thickBot="1" x14ac:dyDescent="0.55000000000000004">
      <c r="B71" s="7" t="s">
        <v>194</v>
      </c>
      <c r="C71" s="278"/>
      <c r="D71" s="278"/>
      <c r="E71" s="278"/>
      <c r="F71" s="278"/>
      <c r="G71" s="278"/>
      <c r="H71" s="278"/>
      <c r="I71" s="284"/>
      <c r="K71" s="278"/>
      <c r="L71" s="278"/>
      <c r="M71" s="278"/>
      <c r="N71" s="278"/>
      <c r="O71" s="278"/>
      <c r="P71" s="278"/>
      <c r="Q71" s="284"/>
      <c r="S71" s="278"/>
      <c r="T71" s="278"/>
      <c r="U71" s="278"/>
      <c r="V71" s="278"/>
      <c r="W71" s="278"/>
      <c r="X71" s="278"/>
      <c r="Y71" s="284"/>
      <c r="AA71" s="278"/>
      <c r="AB71" s="278"/>
      <c r="AC71" s="278"/>
      <c r="AD71" s="278"/>
      <c r="AE71" s="278"/>
      <c r="AF71" s="284"/>
      <c r="AH71" s="278"/>
      <c r="AI71" s="278"/>
      <c r="AJ71" s="278"/>
      <c r="AK71" s="278"/>
      <c r="AL71" s="278"/>
      <c r="AM71" s="284"/>
    </row>
    <row r="72" spans="2:112" ht="16" thickBot="1" x14ac:dyDescent="0.55000000000000004">
      <c r="B72" s="525" t="s">
        <v>39</v>
      </c>
      <c r="C72" s="299">
        <v>48926</v>
      </c>
      <c r="D72" s="299">
        <v>15615</v>
      </c>
      <c r="E72" s="299">
        <v>2368</v>
      </c>
      <c r="F72" s="299">
        <v>66909</v>
      </c>
      <c r="G72" s="299">
        <v>1496</v>
      </c>
      <c r="H72" s="299">
        <v>-2286</v>
      </c>
      <c r="I72" s="285">
        <v>66119</v>
      </c>
      <c r="K72" s="299">
        <v>-7909</v>
      </c>
      <c r="L72" s="299">
        <v>17489</v>
      </c>
      <c r="M72" s="299">
        <v>3162</v>
      </c>
      <c r="N72" s="299">
        <v>12742</v>
      </c>
      <c r="O72" s="299"/>
      <c r="P72" s="299">
        <v>-1855</v>
      </c>
      <c r="Q72" s="285">
        <v>10887</v>
      </c>
      <c r="S72" s="299">
        <v>7927</v>
      </c>
      <c r="T72" s="299">
        <v>21710</v>
      </c>
      <c r="U72" s="299">
        <v>1287</v>
      </c>
      <c r="V72" s="299">
        <v>30924</v>
      </c>
      <c r="W72" s="299"/>
      <c r="X72" s="299">
        <v>-402</v>
      </c>
      <c r="Y72" s="285">
        <v>30522</v>
      </c>
      <c r="AA72" s="299">
        <v>41730</v>
      </c>
      <c r="AB72" s="299">
        <v>33466</v>
      </c>
      <c r="AC72" s="299">
        <v>1250</v>
      </c>
      <c r="AD72" s="299">
        <v>76446</v>
      </c>
      <c r="AE72" s="299">
        <v>-644</v>
      </c>
      <c r="AF72" s="285">
        <v>75802</v>
      </c>
      <c r="AH72" s="299">
        <v>41730</v>
      </c>
      <c r="AI72" s="299">
        <v>33466</v>
      </c>
      <c r="AJ72" s="299">
        <v>1250</v>
      </c>
      <c r="AK72" s="299">
        <v>76446</v>
      </c>
      <c r="AL72" s="299">
        <v>-644</v>
      </c>
      <c r="AM72" s="285">
        <v>75802</v>
      </c>
    </row>
    <row r="74" spans="2:112" x14ac:dyDescent="0.5">
      <c r="AB74" s="430"/>
      <c r="AC74" s="430"/>
      <c r="BD74" s="1"/>
      <c r="BJ74" s="275"/>
      <c r="BK74" s="276"/>
      <c r="BP74" s="1"/>
      <c r="BQ74" s="272"/>
      <c r="BR74" s="1"/>
      <c r="BX74" s="272"/>
      <c r="BY74" s="1"/>
      <c r="CE74" s="272"/>
      <c r="CF74" s="1"/>
      <c r="CL74" s="272"/>
      <c r="CM74" s="1"/>
      <c r="CS74" s="272"/>
      <c r="CT74" s="1"/>
      <c r="CZ74" s="272"/>
      <c r="DA74" s="1"/>
      <c r="DG74" s="272"/>
      <c r="DH74" s="1"/>
    </row>
    <row r="75" spans="2:112" x14ac:dyDescent="0.5">
      <c r="AA75" s="1"/>
      <c r="AC75" s="435"/>
      <c r="AG75" s="275"/>
      <c r="BD75" s="1"/>
      <c r="BI75" s="272"/>
      <c r="BK75" s="1"/>
      <c r="BL75" s="1"/>
      <c r="BM75" s="1"/>
      <c r="BN75" s="1"/>
      <c r="BO75" s="1"/>
      <c r="BP75" s="272"/>
      <c r="BR75" s="1"/>
      <c r="BW75" s="272"/>
      <c r="BY75" s="1"/>
      <c r="CD75" s="272"/>
      <c r="CF75" s="1"/>
      <c r="CK75" s="272"/>
      <c r="CM75" s="1"/>
      <c r="CR75" s="272"/>
      <c r="CT75" s="1"/>
      <c r="DA75" s="1"/>
      <c r="DH75" s="1"/>
    </row>
    <row r="76" spans="2:112" x14ac:dyDescent="0.5">
      <c r="AA76" s="1"/>
      <c r="AG76" s="275"/>
      <c r="BD76" s="1"/>
      <c r="BI76" s="272"/>
      <c r="BK76" s="1"/>
      <c r="BL76" s="1"/>
      <c r="BM76" s="1"/>
      <c r="BN76" s="1"/>
      <c r="BO76" s="1"/>
      <c r="BP76" s="272"/>
      <c r="BR76" s="1"/>
      <c r="BW76" s="272"/>
      <c r="BY76" s="1"/>
      <c r="CD76" s="272"/>
      <c r="CF76" s="1"/>
      <c r="CK76" s="272"/>
      <c r="CM76" s="1"/>
      <c r="CR76" s="272"/>
      <c r="CT76" s="1"/>
      <c r="DA76" s="1"/>
      <c r="DH76" s="1"/>
    </row>
    <row r="77" spans="2:112" x14ac:dyDescent="0.5">
      <c r="AA77" s="1"/>
      <c r="AC77" s="436"/>
      <c r="AG77" s="275"/>
      <c r="BD77" s="1"/>
      <c r="BI77" s="272"/>
      <c r="BK77" s="1"/>
      <c r="BL77" s="1"/>
      <c r="BM77" s="1"/>
      <c r="BN77" s="1"/>
      <c r="BO77" s="1"/>
      <c r="BP77" s="272"/>
      <c r="BR77" s="1"/>
      <c r="BW77" s="272"/>
      <c r="BY77" s="1"/>
      <c r="CD77" s="272"/>
      <c r="CF77" s="1"/>
      <c r="CK77" s="272"/>
      <c r="CM77" s="1"/>
      <c r="CR77" s="272"/>
      <c r="CT77" s="1"/>
      <c r="DA77" s="1"/>
      <c r="DH77" s="1"/>
    </row>
    <row r="78" spans="2:112" x14ac:dyDescent="0.5">
      <c r="AA78" s="1"/>
      <c r="AC78" s="14"/>
      <c r="AG78" s="275"/>
      <c r="BD78" s="1"/>
      <c r="BI78" s="272"/>
      <c r="BK78" s="1"/>
      <c r="BL78" s="1"/>
      <c r="BM78" s="1"/>
      <c r="BN78" s="1"/>
      <c r="BO78" s="1"/>
      <c r="BP78" s="272"/>
      <c r="BR78" s="1"/>
      <c r="BW78" s="272"/>
      <c r="BY78" s="1"/>
      <c r="CD78" s="272"/>
      <c r="CF78" s="1"/>
      <c r="CK78" s="272"/>
      <c r="CM78" s="1"/>
      <c r="CR78" s="272"/>
      <c r="CT78" s="1"/>
      <c r="DA78" s="1"/>
      <c r="DH78" s="1"/>
    </row>
    <row r="79" spans="2:112" x14ac:dyDescent="0.5">
      <c r="AA79" s="1"/>
      <c r="AC79" s="435"/>
      <c r="AG79" s="275"/>
      <c r="BD79" s="1"/>
      <c r="BI79" s="272"/>
      <c r="BK79" s="1"/>
      <c r="BL79" s="1"/>
      <c r="BM79" s="1"/>
      <c r="BN79" s="1"/>
      <c r="BO79" s="1"/>
      <c r="BP79" s="272"/>
      <c r="BR79" s="1"/>
      <c r="BW79" s="272"/>
      <c r="BY79" s="1"/>
      <c r="CD79" s="272"/>
      <c r="CF79" s="1"/>
      <c r="CK79" s="272"/>
      <c r="CM79" s="1"/>
      <c r="CR79" s="272"/>
      <c r="CT79" s="1"/>
      <c r="DA79" s="1"/>
      <c r="DH79" s="1"/>
    </row>
    <row r="80" spans="2:112" x14ac:dyDescent="0.5">
      <c r="AA80" s="1"/>
      <c r="AG80" s="275"/>
      <c r="BD80" s="1"/>
      <c r="BI80" s="272"/>
      <c r="BK80" s="1"/>
      <c r="BL80" s="1"/>
      <c r="BM80" s="1"/>
      <c r="BN80" s="1"/>
      <c r="BO80" s="1"/>
      <c r="BP80" s="272"/>
      <c r="BR80" s="1"/>
      <c r="BW80" s="272"/>
      <c r="BY80" s="1"/>
      <c r="CD80" s="272"/>
      <c r="CF80" s="1"/>
      <c r="CK80" s="272"/>
      <c r="CM80" s="1"/>
      <c r="CR80" s="272"/>
      <c r="CT80" s="1"/>
      <c r="DA80" s="1"/>
      <c r="DH80" s="1"/>
    </row>
    <row r="81" spans="27:112" x14ac:dyDescent="0.5">
      <c r="AA81" s="1"/>
      <c r="AG81" s="275"/>
      <c r="BD81" s="1"/>
      <c r="BI81" s="272"/>
      <c r="BK81" s="1"/>
      <c r="BL81" s="1"/>
      <c r="BM81" s="1"/>
      <c r="BN81" s="1"/>
      <c r="BO81" s="1"/>
      <c r="BP81" s="272"/>
      <c r="BR81" s="1"/>
      <c r="BW81" s="272"/>
      <c r="BY81" s="1"/>
      <c r="CD81" s="272"/>
      <c r="CF81" s="1"/>
      <c r="CK81" s="272"/>
      <c r="CM81" s="1"/>
      <c r="CR81" s="272"/>
      <c r="CT81" s="1"/>
      <c r="DA81" s="1"/>
      <c r="DH81" s="1"/>
    </row>
    <row r="82" spans="27:112" x14ac:dyDescent="0.5">
      <c r="AA82" s="1"/>
      <c r="AG82" s="275"/>
      <c r="BD82" s="1"/>
      <c r="BI82" s="272"/>
      <c r="BK82" s="1"/>
      <c r="BL82" s="1"/>
      <c r="BM82" s="1"/>
      <c r="BN82" s="1"/>
      <c r="BO82" s="1"/>
      <c r="BP82" s="272"/>
      <c r="BR82" s="1"/>
      <c r="BW82" s="272"/>
      <c r="BY82" s="1"/>
      <c r="CD82" s="272"/>
      <c r="CF82" s="1"/>
      <c r="CK82" s="272"/>
      <c r="CM82" s="1"/>
      <c r="CR82" s="272"/>
      <c r="CT82" s="1"/>
      <c r="DA82" s="1"/>
      <c r="DH82" s="1"/>
    </row>
    <row r="83" spans="27:112" x14ac:dyDescent="0.5">
      <c r="AA83" s="1"/>
      <c r="AG83" s="275"/>
      <c r="BD83" s="1"/>
      <c r="BI83" s="272"/>
      <c r="BK83" s="1"/>
      <c r="BL83" s="1"/>
      <c r="BM83" s="1"/>
      <c r="BN83" s="1"/>
      <c r="BO83" s="1"/>
      <c r="BP83" s="272"/>
      <c r="BR83" s="1"/>
      <c r="BW83" s="272"/>
      <c r="BY83" s="1"/>
      <c r="CD83" s="272"/>
      <c r="CF83" s="1"/>
      <c r="CK83" s="272"/>
      <c r="CM83" s="1"/>
      <c r="CR83" s="272"/>
      <c r="CT83" s="1"/>
      <c r="DA83" s="1"/>
      <c r="DH83" s="1"/>
    </row>
    <row r="84" spans="27:112" x14ac:dyDescent="0.5">
      <c r="AA84" s="1"/>
      <c r="AG84" s="275"/>
      <c r="BD84" s="1"/>
      <c r="BI84" s="272"/>
      <c r="BK84" s="1"/>
      <c r="BL84" s="1"/>
      <c r="BM84" s="1"/>
      <c r="BN84" s="1"/>
      <c r="BO84" s="1"/>
      <c r="BP84" s="272"/>
      <c r="BR84" s="1"/>
      <c r="BW84" s="272"/>
      <c r="BY84" s="1"/>
      <c r="CD84" s="272"/>
      <c r="CF84" s="1"/>
      <c r="CK84" s="272"/>
      <c r="CM84" s="1"/>
      <c r="CR84" s="272"/>
      <c r="CT84" s="1"/>
      <c r="DA84" s="1"/>
      <c r="DH84" s="1"/>
    </row>
    <row r="85" spans="27:112" x14ac:dyDescent="0.5">
      <c r="AA85" s="1"/>
      <c r="AG85" s="275"/>
      <c r="BD85" s="1"/>
      <c r="BI85" s="272"/>
      <c r="BK85" s="1"/>
      <c r="BL85" s="1"/>
      <c r="BM85" s="1"/>
      <c r="BN85" s="1"/>
      <c r="BO85" s="1"/>
      <c r="BP85" s="272"/>
      <c r="BR85" s="1"/>
      <c r="BW85" s="272"/>
      <c r="BY85" s="1"/>
      <c r="CD85" s="272"/>
      <c r="CF85" s="1"/>
      <c r="CK85" s="272"/>
      <c r="CM85" s="1"/>
      <c r="CR85" s="272"/>
      <c r="CT85" s="1"/>
      <c r="DA85" s="1"/>
      <c r="DH85" s="1"/>
    </row>
    <row r="86" spans="27:112" x14ac:dyDescent="0.5">
      <c r="AA86" s="1"/>
      <c r="AG86" s="275"/>
      <c r="AI86" s="276"/>
      <c r="AJ86" s="276"/>
      <c r="AK86" s="276"/>
      <c r="AL86" s="276"/>
      <c r="AN86" s="272"/>
      <c r="AP86" s="1"/>
      <c r="AU86" s="275"/>
      <c r="AV86" s="276"/>
      <c r="AW86" s="276"/>
      <c r="BA86" s="1"/>
      <c r="BB86" s="272"/>
      <c r="BD86" s="1"/>
      <c r="BI86" s="272"/>
      <c r="BK86" s="1"/>
      <c r="BL86" s="1"/>
      <c r="BM86" s="1"/>
      <c r="BN86" s="1"/>
      <c r="BO86" s="1"/>
      <c r="BP86" s="272"/>
      <c r="BR86" s="1"/>
      <c r="BW86" s="272"/>
      <c r="BY86" s="1"/>
      <c r="CD86" s="272"/>
      <c r="CF86" s="1"/>
      <c r="CK86" s="272"/>
      <c r="CM86" s="1"/>
      <c r="CR86" s="272"/>
      <c r="CT86" s="1"/>
      <c r="DA86" s="1"/>
      <c r="DH86" s="1"/>
    </row>
    <row r="87" spans="27:112" x14ac:dyDescent="0.5">
      <c r="AA87" s="1"/>
      <c r="AG87" s="275"/>
      <c r="AH87" s="276"/>
      <c r="AI87" s="276"/>
      <c r="AJ87" s="276"/>
      <c r="AK87" s="276"/>
      <c r="AL87" s="276"/>
      <c r="AN87" s="272"/>
      <c r="AP87" s="1"/>
      <c r="AU87" s="275"/>
      <c r="AV87" s="276"/>
      <c r="AW87" s="276"/>
      <c r="BA87" s="1"/>
      <c r="BB87" s="272"/>
      <c r="BD87" s="1"/>
      <c r="BI87" s="272"/>
      <c r="BK87" s="1"/>
      <c r="BL87" s="1"/>
      <c r="BM87" s="1"/>
      <c r="BN87" s="1"/>
      <c r="BO87" s="1"/>
      <c r="BP87" s="272"/>
      <c r="BR87" s="1"/>
      <c r="BW87" s="272"/>
      <c r="BY87" s="1"/>
      <c r="CD87" s="272"/>
      <c r="CF87" s="1"/>
      <c r="CK87" s="272"/>
      <c r="CM87" s="1"/>
      <c r="CR87" s="272"/>
      <c r="CT87" s="1"/>
      <c r="DA87" s="1"/>
      <c r="DH87" s="1"/>
    </row>
  </sheetData>
  <mergeCells count="25">
    <mergeCell ref="AH19:AM19"/>
    <mergeCell ref="AH5:AM5"/>
    <mergeCell ref="S19:Y19"/>
    <mergeCell ref="K47:Q47"/>
    <mergeCell ref="AH33:AM33"/>
    <mergeCell ref="AA33:AF33"/>
    <mergeCell ref="S33:Y33"/>
    <mergeCell ref="K5:Q5"/>
    <mergeCell ref="K19:Q19"/>
    <mergeCell ref="K33:Q33"/>
    <mergeCell ref="AA5:AF5"/>
    <mergeCell ref="S5:Y5"/>
    <mergeCell ref="AA19:AF19"/>
    <mergeCell ref="AH61:AM61"/>
    <mergeCell ref="AH47:AM47"/>
    <mergeCell ref="K61:Q61"/>
    <mergeCell ref="S47:Y47"/>
    <mergeCell ref="AA47:AF47"/>
    <mergeCell ref="S61:Y61"/>
    <mergeCell ref="AA61:AF61"/>
    <mergeCell ref="C5:I5"/>
    <mergeCell ref="C19:I19"/>
    <mergeCell ref="C33:I33"/>
    <mergeCell ref="C47:I47"/>
    <mergeCell ref="C61:I61"/>
  </mergeCells>
  <hyperlinks>
    <hyperlink ref="A1" location="'Table of Contents (Hyperlinks)'!A1" display="Home" xr:uid="{EDE69107-2567-4E7A-8F74-863111EF9DFE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BCE5-C6EF-4323-9621-14C3C692430B}">
  <sheetPr codeName="Sheet7">
    <tabColor rgb="FF00857D"/>
  </sheetPr>
  <dimension ref="A1:CB79"/>
  <sheetViews>
    <sheetView showGridLines="0" zoomScale="85" zoomScaleNormal="85" workbookViewId="0">
      <selection activeCell="D7" sqref="D7:T57"/>
    </sheetView>
  </sheetViews>
  <sheetFormatPr defaultColWidth="8.9140625" defaultRowHeight="15.5" outlineLevelCol="1" x14ac:dyDescent="0.5"/>
  <cols>
    <col min="1" max="1" width="5.58203125" style="1" bestFit="1" customWidth="1"/>
    <col min="2" max="2" width="46.9140625" style="1" customWidth="1"/>
    <col min="3" max="3" width="2" style="1" customWidth="1"/>
    <col min="4" max="8" width="8.9140625" style="1" customWidth="1"/>
    <col min="9" max="11" width="8.9140625" style="1" hidden="1" customWidth="1" outlineLevel="1"/>
    <col min="12" max="12" width="2" style="1" customWidth="1" collapsed="1"/>
    <col min="13" max="25" width="8.9140625" style="1" customWidth="1"/>
    <col min="26" max="28" width="8.9140625" style="17" customWidth="1"/>
    <col min="29" max="32" width="8.9140625" style="1" customWidth="1"/>
    <col min="33" max="44" width="8.9140625" style="1" hidden="1" customWidth="1" outlineLevel="1"/>
    <col min="45" max="45" width="8.9140625" style="1" collapsed="1"/>
    <col min="46" max="16384" width="8.9140625" style="1"/>
  </cols>
  <sheetData>
    <row r="1" spans="1:80" x14ac:dyDescent="0.5">
      <c r="A1" s="159" t="s">
        <v>24</v>
      </c>
      <c r="AL1" s="700"/>
      <c r="AM1" s="680"/>
      <c r="AN1" s="696"/>
      <c r="AO1" s="696"/>
      <c r="AP1" s="700"/>
      <c r="AQ1" s="680"/>
      <c r="AR1" s="696"/>
    </row>
    <row r="2" spans="1:80" ht="16" thickBot="1" x14ac:dyDescent="0.55000000000000004">
      <c r="AC2" s="14"/>
      <c r="AL2" s="701"/>
      <c r="AM2" s="680"/>
      <c r="AN2" s="697"/>
      <c r="AO2" s="696"/>
      <c r="AP2" s="701"/>
      <c r="AQ2" s="680"/>
      <c r="AR2" s="697"/>
    </row>
    <row r="3" spans="1:80" ht="23.5" thickTop="1" thickBot="1" x14ac:dyDescent="0.75">
      <c r="B3" s="13" t="s">
        <v>150</v>
      </c>
      <c r="D3" s="14"/>
      <c r="E3" s="14"/>
      <c r="M3" s="14"/>
      <c r="N3" s="14"/>
      <c r="O3" s="14"/>
      <c r="P3" s="14"/>
      <c r="Q3" s="14"/>
      <c r="R3" s="14"/>
      <c r="S3" s="14"/>
      <c r="T3" s="14"/>
      <c r="Z3" s="16"/>
      <c r="AA3" s="16"/>
      <c r="AB3" s="16"/>
      <c r="AC3" s="14"/>
    </row>
    <row r="4" spans="1:80" ht="15" customHeight="1" thickTop="1" x14ac:dyDescent="0.5">
      <c r="D4" s="14"/>
      <c r="E4" s="14"/>
      <c r="M4" s="14"/>
      <c r="N4" s="14"/>
      <c r="O4" s="14"/>
      <c r="P4" s="14"/>
      <c r="Q4" s="14"/>
      <c r="R4" s="14"/>
      <c r="S4" s="14"/>
      <c r="T4" s="14"/>
      <c r="U4" s="351"/>
      <c r="V4" s="363"/>
      <c r="W4" s="363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  <c r="AL4" s="351"/>
      <c r="AM4" s="351"/>
      <c r="AN4" s="351"/>
      <c r="AO4" s="363"/>
      <c r="AP4" s="363"/>
      <c r="AQ4" s="363"/>
      <c r="AR4" s="363"/>
    </row>
    <row r="5" spans="1:80" ht="15" customHeight="1" x14ac:dyDescent="0.5">
      <c r="B5" s="5"/>
      <c r="C5" s="5"/>
      <c r="D5" s="62" t="s">
        <v>26</v>
      </c>
      <c r="E5" s="62" t="s">
        <v>26</v>
      </c>
      <c r="F5" s="62" t="s">
        <v>26</v>
      </c>
      <c r="G5" s="62" t="s">
        <v>26</v>
      </c>
      <c r="H5" s="62" t="s">
        <v>26</v>
      </c>
      <c r="I5" s="62" t="s">
        <v>26</v>
      </c>
      <c r="J5" s="62" t="s">
        <v>26</v>
      </c>
      <c r="K5" s="62" t="s">
        <v>26</v>
      </c>
      <c r="L5" s="5"/>
      <c r="M5" s="62" t="s">
        <v>9</v>
      </c>
      <c r="N5" s="62" t="s">
        <v>12</v>
      </c>
      <c r="O5" s="62" t="s">
        <v>14</v>
      </c>
      <c r="P5" s="38" t="s">
        <v>17</v>
      </c>
      <c r="Q5" s="126" t="s">
        <v>9</v>
      </c>
      <c r="R5" s="62" t="s">
        <v>12</v>
      </c>
      <c r="S5" s="62" t="s">
        <v>14</v>
      </c>
      <c r="T5" s="38" t="s">
        <v>17</v>
      </c>
      <c r="U5" s="126" t="s">
        <v>9</v>
      </c>
      <c r="V5" s="62" t="s">
        <v>12</v>
      </c>
      <c r="W5" s="62" t="s">
        <v>14</v>
      </c>
      <c r="X5" s="397" t="s">
        <v>17</v>
      </c>
      <c r="Y5" s="126" t="s">
        <v>9</v>
      </c>
      <c r="Z5" s="62" t="s">
        <v>12</v>
      </c>
      <c r="AA5" s="62" t="s">
        <v>14</v>
      </c>
      <c r="AB5" s="47" t="s">
        <v>17</v>
      </c>
      <c r="AC5" s="38" t="s">
        <v>9</v>
      </c>
      <c r="AD5" s="38" t="s">
        <v>12</v>
      </c>
      <c r="AE5" s="38" t="s">
        <v>14</v>
      </c>
      <c r="AF5" s="47" t="s">
        <v>17</v>
      </c>
      <c r="AG5" s="48" t="s">
        <v>9</v>
      </c>
      <c r="AH5" s="38" t="s">
        <v>12</v>
      </c>
      <c r="AI5" s="38" t="s">
        <v>14</v>
      </c>
      <c r="AJ5" s="47" t="s">
        <v>17</v>
      </c>
      <c r="AK5" s="48" t="s">
        <v>9</v>
      </c>
      <c r="AL5" s="38" t="s">
        <v>12</v>
      </c>
      <c r="AM5" s="38" t="s">
        <v>14</v>
      </c>
      <c r="AN5" s="47" t="s">
        <v>17</v>
      </c>
      <c r="AO5" s="126" t="s">
        <v>9</v>
      </c>
      <c r="AP5" s="62" t="s">
        <v>12</v>
      </c>
      <c r="AQ5" s="62" t="s">
        <v>14</v>
      </c>
      <c r="AR5" s="125" t="s">
        <v>17</v>
      </c>
    </row>
    <row r="6" spans="1:80" ht="15" customHeight="1" thickBot="1" x14ac:dyDescent="0.55000000000000004">
      <c r="B6" s="63" t="s">
        <v>27</v>
      </c>
      <c r="C6" s="5"/>
      <c r="D6" s="345">
        <v>2025</v>
      </c>
      <c r="E6" s="345">
        <v>2024</v>
      </c>
      <c r="F6" s="345">
        <v>2023</v>
      </c>
      <c r="G6" s="345">
        <v>2022</v>
      </c>
      <c r="H6" s="345">
        <v>2021</v>
      </c>
      <c r="I6" s="345">
        <v>2020</v>
      </c>
      <c r="J6" s="346">
        <v>2019</v>
      </c>
      <c r="K6" s="64" t="s">
        <v>28</v>
      </c>
      <c r="L6" s="5"/>
      <c r="M6" s="345">
        <v>2025</v>
      </c>
      <c r="N6" s="345">
        <v>2025</v>
      </c>
      <c r="O6" s="63">
        <v>2025</v>
      </c>
      <c r="P6" s="64">
        <v>2025</v>
      </c>
      <c r="Q6" s="361">
        <v>2024</v>
      </c>
      <c r="R6" s="64">
        <v>2024</v>
      </c>
      <c r="S6" s="64">
        <v>2024</v>
      </c>
      <c r="T6" s="64">
        <v>2024</v>
      </c>
      <c r="U6" s="361">
        <v>2023</v>
      </c>
      <c r="V6" s="64">
        <v>2023</v>
      </c>
      <c r="W6" s="64">
        <v>2023</v>
      </c>
      <c r="X6" s="346">
        <v>2023</v>
      </c>
      <c r="Y6" s="361">
        <v>2022</v>
      </c>
      <c r="Z6" s="64">
        <v>2022</v>
      </c>
      <c r="AA6" s="64">
        <v>2022</v>
      </c>
      <c r="AB6" s="64">
        <v>2022</v>
      </c>
      <c r="AC6" s="361">
        <v>2021</v>
      </c>
      <c r="AD6" s="64">
        <v>2021</v>
      </c>
      <c r="AE6" s="64">
        <v>2021</v>
      </c>
      <c r="AF6" s="64">
        <v>2021</v>
      </c>
      <c r="AG6" s="361">
        <v>2020</v>
      </c>
      <c r="AH6" s="64">
        <v>2020</v>
      </c>
      <c r="AI6" s="64">
        <v>2020</v>
      </c>
      <c r="AJ6" s="64">
        <v>2020</v>
      </c>
      <c r="AK6" s="361">
        <v>2019</v>
      </c>
      <c r="AL6" s="64">
        <v>2019</v>
      </c>
      <c r="AM6" s="64">
        <v>2019</v>
      </c>
      <c r="AN6" s="64">
        <v>2019</v>
      </c>
      <c r="AO6" s="361" t="s">
        <v>28</v>
      </c>
      <c r="AP6" s="64" t="s">
        <v>28</v>
      </c>
      <c r="AQ6" s="64" t="s">
        <v>28</v>
      </c>
      <c r="AR6" s="360" t="s">
        <v>28</v>
      </c>
    </row>
    <row r="7" spans="1:80" ht="15" customHeight="1" x14ac:dyDescent="0.5">
      <c r="B7" s="70" t="s">
        <v>43</v>
      </c>
      <c r="C7" s="5"/>
      <c r="D7" s="663">
        <v>39461</v>
      </c>
      <c r="E7" s="398">
        <v>28724</v>
      </c>
      <c r="F7" s="398">
        <v>125601</v>
      </c>
      <c r="G7" s="79">
        <v>114714</v>
      </c>
      <c r="H7" s="79">
        <v>62724</v>
      </c>
      <c r="I7" s="79">
        <v>37775</v>
      </c>
      <c r="J7" s="79">
        <v>37442</v>
      </c>
      <c r="K7" s="79">
        <v>25924</v>
      </c>
      <c r="L7" s="5"/>
      <c r="M7" s="663">
        <v>29824</v>
      </c>
      <c r="N7" s="311">
        <v>-26489</v>
      </c>
      <c r="O7" s="311">
        <v>842</v>
      </c>
      <c r="P7" s="79">
        <v>35284</v>
      </c>
      <c r="Q7" s="105">
        <v>101855</v>
      </c>
      <c r="R7" s="79">
        <v>-23566</v>
      </c>
      <c r="S7" s="79">
        <v>-24797</v>
      </c>
      <c r="T7" s="79">
        <v>-24768</v>
      </c>
      <c r="U7" s="105">
        <v>44280</v>
      </c>
      <c r="V7" s="79">
        <v>59011</v>
      </c>
      <c r="W7" s="79">
        <v>18809</v>
      </c>
      <c r="X7" s="398">
        <v>3501</v>
      </c>
      <c r="Y7" s="105">
        <v>35260</v>
      </c>
      <c r="Z7" s="79">
        <v>10299</v>
      </c>
      <c r="AA7" s="79">
        <v>6431</v>
      </c>
      <c r="AB7" s="79">
        <v>62724</v>
      </c>
      <c r="AC7" s="235">
        <v>52208</v>
      </c>
      <c r="AD7" s="79">
        <v>9577</v>
      </c>
      <c r="AE7" s="70">
        <v>924</v>
      </c>
      <c r="AF7" s="106">
        <v>15</v>
      </c>
      <c r="AG7" s="105">
        <v>26679</v>
      </c>
      <c r="AH7" s="79">
        <v>3239</v>
      </c>
      <c r="AI7" s="79">
        <v>3656</v>
      </c>
      <c r="AJ7" s="117">
        <v>4201</v>
      </c>
      <c r="AK7" s="138">
        <v>9498</v>
      </c>
      <c r="AL7" s="118">
        <v>5519</v>
      </c>
      <c r="AM7" s="118">
        <v>1743</v>
      </c>
      <c r="AN7" s="119">
        <v>20682</v>
      </c>
      <c r="AO7" s="138">
        <v>24227</v>
      </c>
      <c r="AP7" s="75">
        <v>762</v>
      </c>
      <c r="AQ7" s="118">
        <v>-1243</v>
      </c>
      <c r="AR7" s="119">
        <v>2178</v>
      </c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5" customHeight="1" x14ac:dyDescent="0.5">
      <c r="B8" s="11" t="s">
        <v>151</v>
      </c>
      <c r="C8" s="5"/>
      <c r="D8" s="210"/>
      <c r="E8" s="399"/>
      <c r="F8" s="399"/>
      <c r="G8" s="5"/>
      <c r="H8" s="5"/>
      <c r="I8" s="5"/>
      <c r="J8" s="5"/>
      <c r="K8" s="5"/>
      <c r="L8" s="5"/>
      <c r="M8" s="210"/>
      <c r="N8" s="4"/>
      <c r="O8" s="4"/>
      <c r="P8" s="4"/>
      <c r="Q8" s="328">
        <v>0</v>
      </c>
      <c r="R8" s="4"/>
      <c r="S8" s="4"/>
      <c r="T8" s="4"/>
      <c r="U8" s="328"/>
      <c r="V8" s="4"/>
      <c r="W8" s="4"/>
      <c r="X8" s="399"/>
      <c r="Y8" s="328"/>
      <c r="Z8" s="5"/>
      <c r="AA8" s="5"/>
      <c r="AB8" s="5"/>
      <c r="AC8" s="236"/>
      <c r="AD8" s="5"/>
      <c r="AE8" s="5"/>
      <c r="AF8" s="94"/>
      <c r="AG8" s="103"/>
      <c r="AH8" s="5"/>
      <c r="AI8" s="5"/>
      <c r="AJ8" s="94"/>
      <c r="AK8" s="103"/>
      <c r="AL8" s="5"/>
      <c r="AM8" s="5"/>
      <c r="AN8" s="94"/>
      <c r="AO8" s="103"/>
      <c r="AP8" s="5"/>
      <c r="AQ8" s="5"/>
      <c r="AR8" s="9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15" customHeight="1" x14ac:dyDescent="0.5">
      <c r="B9" s="73" t="s">
        <v>105</v>
      </c>
      <c r="C9" s="5"/>
      <c r="D9" s="663">
        <v>-39684</v>
      </c>
      <c r="E9" s="400">
        <v>-29248</v>
      </c>
      <c r="F9" s="400">
        <v>-27496</v>
      </c>
      <c r="G9" s="81">
        <v>-16106</v>
      </c>
      <c r="H9" s="81">
        <v>-12933</v>
      </c>
      <c r="I9" s="81">
        <v>-2815</v>
      </c>
      <c r="J9" s="81">
        <v>-12148</v>
      </c>
      <c r="K9" s="81">
        <v>-3907</v>
      </c>
      <c r="L9" s="10"/>
      <c r="M9" s="663">
        <v>-23928</v>
      </c>
      <c r="N9" s="311">
        <v>-3636</v>
      </c>
      <c r="O9" s="311">
        <v>-3161</v>
      </c>
      <c r="P9" s="311">
        <v>-8959</v>
      </c>
      <c r="Q9" s="329">
        <v>-9801</v>
      </c>
      <c r="R9" s="311">
        <v>-6320</v>
      </c>
      <c r="S9" s="311">
        <v>-6907</v>
      </c>
      <c r="T9" s="311">
        <v>-6220</v>
      </c>
      <c r="U9" s="329">
        <v>-11644</v>
      </c>
      <c r="V9" s="311">
        <v>-5266</v>
      </c>
      <c r="W9" s="311">
        <v>-7512</v>
      </c>
      <c r="X9" s="400">
        <v>-3074</v>
      </c>
      <c r="Y9" s="329">
        <v>-10770</v>
      </c>
      <c r="Z9" s="311">
        <v>-2484</v>
      </c>
      <c r="AA9" s="311">
        <v>-1018</v>
      </c>
      <c r="AB9" s="81">
        <v>-1834</v>
      </c>
      <c r="AC9" s="237">
        <v>3119</v>
      </c>
      <c r="AD9" s="81">
        <v>-14239</v>
      </c>
      <c r="AE9" s="81">
        <v>-784</v>
      </c>
      <c r="AF9" s="139">
        <v>-1029</v>
      </c>
      <c r="AG9" s="140">
        <v>-973</v>
      </c>
      <c r="AH9" s="81">
        <v>-231</v>
      </c>
      <c r="AI9" s="81">
        <v>-355</v>
      </c>
      <c r="AJ9" s="139">
        <v>-1256</v>
      </c>
      <c r="AK9" s="141">
        <v>-2435</v>
      </c>
      <c r="AL9" s="122">
        <v>-7051</v>
      </c>
      <c r="AM9" s="122">
        <v>-1901</v>
      </c>
      <c r="AN9" s="137">
        <v>-761</v>
      </c>
      <c r="AO9" s="142">
        <v>-788</v>
      </c>
      <c r="AP9" s="122">
        <v>-1448</v>
      </c>
      <c r="AQ9" s="427">
        <v>-1133</v>
      </c>
      <c r="AR9" s="137">
        <v>-538</v>
      </c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</row>
    <row r="10" spans="1:80" ht="15" customHeight="1" x14ac:dyDescent="0.5">
      <c r="B10" s="71" t="s">
        <v>106</v>
      </c>
      <c r="C10" s="5"/>
      <c r="D10" s="663">
        <v>146454</v>
      </c>
      <c r="E10" s="506">
        <v>133410</v>
      </c>
      <c r="F10" s="506">
        <v>56410</v>
      </c>
      <c r="G10" s="145">
        <v>26547</v>
      </c>
      <c r="H10" s="145">
        <v>14008</v>
      </c>
      <c r="I10" s="145">
        <v>14566</v>
      </c>
      <c r="J10" s="145">
        <v>13117</v>
      </c>
      <c r="K10" s="145">
        <v>9100</v>
      </c>
      <c r="L10" s="10"/>
      <c r="M10" s="663">
        <v>43615</v>
      </c>
      <c r="N10" s="311">
        <v>25432</v>
      </c>
      <c r="O10" s="311">
        <v>49695</v>
      </c>
      <c r="P10" s="311">
        <v>27712</v>
      </c>
      <c r="Q10" s="147">
        <v>58443</v>
      </c>
      <c r="R10" s="311">
        <v>23936</v>
      </c>
      <c r="S10" s="311">
        <v>28224</v>
      </c>
      <c r="T10" s="311">
        <v>22807</v>
      </c>
      <c r="U10" s="147">
        <v>8642</v>
      </c>
      <c r="V10" s="311">
        <v>19096</v>
      </c>
      <c r="W10" s="311">
        <v>16947</v>
      </c>
      <c r="X10" s="400">
        <v>11725</v>
      </c>
      <c r="Y10" s="147">
        <v>11277</v>
      </c>
      <c r="Z10" s="145">
        <v>8266</v>
      </c>
      <c r="AA10" s="145">
        <v>2386</v>
      </c>
      <c r="AB10" s="145">
        <v>4618</v>
      </c>
      <c r="AC10" s="237">
        <v>2597</v>
      </c>
      <c r="AD10" s="145">
        <v>4420</v>
      </c>
      <c r="AE10" s="145">
        <v>3633</v>
      </c>
      <c r="AF10" s="146">
        <v>3358</v>
      </c>
      <c r="AG10" s="147">
        <v>3513</v>
      </c>
      <c r="AH10" s="145">
        <v>3388</v>
      </c>
      <c r="AI10" s="145">
        <v>3224</v>
      </c>
      <c r="AJ10" s="146">
        <v>4441</v>
      </c>
      <c r="AK10" s="143">
        <v>4586</v>
      </c>
      <c r="AL10" s="110">
        <v>3364</v>
      </c>
      <c r="AM10" s="110">
        <v>2310</v>
      </c>
      <c r="AN10" s="111">
        <v>2857</v>
      </c>
      <c r="AO10" s="144">
        <v>974</v>
      </c>
      <c r="AP10" s="110">
        <v>2889</v>
      </c>
      <c r="AQ10" s="110">
        <v>3006</v>
      </c>
      <c r="AR10" s="111">
        <v>2231</v>
      </c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</row>
    <row r="11" spans="1:80" ht="15" customHeight="1" x14ac:dyDescent="0.5">
      <c r="B11" s="71" t="s">
        <v>104</v>
      </c>
      <c r="C11" s="5"/>
      <c r="D11" s="663">
        <v>24239</v>
      </c>
      <c r="E11" s="245">
        <v>21576</v>
      </c>
      <c r="F11" s="245">
        <v>23923</v>
      </c>
      <c r="G11" s="108">
        <v>14951</v>
      </c>
      <c r="H11" s="108">
        <v>17425</v>
      </c>
      <c r="I11" s="108">
        <v>11671</v>
      </c>
      <c r="J11" s="108">
        <v>5894</v>
      </c>
      <c r="K11" s="108">
        <v>2490</v>
      </c>
      <c r="L11" s="4"/>
      <c r="M11" s="663">
        <v>6432</v>
      </c>
      <c r="N11" s="311">
        <v>7688</v>
      </c>
      <c r="O11" s="311">
        <v>5175</v>
      </c>
      <c r="P11" s="311">
        <v>4944</v>
      </c>
      <c r="Q11" s="107">
        <v>5720</v>
      </c>
      <c r="R11" s="311">
        <v>6605</v>
      </c>
      <c r="S11" s="311">
        <v>4819</v>
      </c>
      <c r="T11" s="311">
        <v>4432</v>
      </c>
      <c r="U11" s="107">
        <v>10019</v>
      </c>
      <c r="V11" s="311">
        <v>5202</v>
      </c>
      <c r="W11" s="311">
        <v>4587</v>
      </c>
      <c r="X11" s="400">
        <v>4115</v>
      </c>
      <c r="Y11" s="107">
        <v>7265</v>
      </c>
      <c r="Z11" s="108">
        <v>3987</v>
      </c>
      <c r="AA11" s="108">
        <v>4090</v>
      </c>
      <c r="AB11" s="108">
        <v>-391</v>
      </c>
      <c r="AC11" s="238">
        <v>5190</v>
      </c>
      <c r="AD11" s="108">
        <v>5773</v>
      </c>
      <c r="AE11" s="108">
        <v>3240</v>
      </c>
      <c r="AF11" s="109">
        <v>3222</v>
      </c>
      <c r="AG11" s="107">
        <v>2943</v>
      </c>
      <c r="AH11" s="108">
        <v>2935</v>
      </c>
      <c r="AI11" s="108">
        <v>2897</v>
      </c>
      <c r="AJ11" s="109">
        <v>2896</v>
      </c>
      <c r="AK11" s="143">
        <v>2709</v>
      </c>
      <c r="AL11" s="110">
        <v>1636</v>
      </c>
      <c r="AM11" s="112">
        <v>702</v>
      </c>
      <c r="AN11" s="116">
        <v>847</v>
      </c>
      <c r="AO11" s="144">
        <v>992</v>
      </c>
      <c r="AP11" s="112">
        <v>560</v>
      </c>
      <c r="AQ11" s="112">
        <v>499</v>
      </c>
      <c r="AR11" s="116">
        <v>439</v>
      </c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</row>
    <row r="12" spans="1:80" ht="15" customHeight="1" x14ac:dyDescent="0.5">
      <c r="B12" s="71" t="s">
        <v>98</v>
      </c>
      <c r="C12" s="5"/>
      <c r="D12" s="663">
        <v>7287</v>
      </c>
      <c r="E12" s="245">
        <v>237</v>
      </c>
      <c r="F12" s="245">
        <v>-8245</v>
      </c>
      <c r="G12" s="108">
        <v>-10460</v>
      </c>
      <c r="H12" s="108">
        <v>1293</v>
      </c>
      <c r="I12" s="108">
        <v>6396</v>
      </c>
      <c r="J12" s="243">
        <v>1464</v>
      </c>
      <c r="K12" s="246">
        <v>-4361</v>
      </c>
      <c r="L12" s="4"/>
      <c r="M12" s="663">
        <v>2921</v>
      </c>
      <c r="N12" s="311">
        <v>2951</v>
      </c>
      <c r="O12" s="311">
        <v>148</v>
      </c>
      <c r="P12" s="311">
        <v>1267</v>
      </c>
      <c r="Q12" s="107">
        <v>1237</v>
      </c>
      <c r="R12" s="311">
        <v>-884</v>
      </c>
      <c r="S12" s="311">
        <v>-877</v>
      </c>
      <c r="T12" s="311">
        <v>761</v>
      </c>
      <c r="U12" s="107">
        <v>-6288</v>
      </c>
      <c r="V12" s="311">
        <v>-1886</v>
      </c>
      <c r="W12" s="311">
        <v>77</v>
      </c>
      <c r="X12" s="400">
        <v>-148</v>
      </c>
      <c r="Y12" s="107">
        <v>-3410</v>
      </c>
      <c r="Z12" s="108">
        <v>907</v>
      </c>
      <c r="AA12" s="108">
        <v>233</v>
      </c>
      <c r="AB12" s="108">
        <v>-8190</v>
      </c>
      <c r="AC12" s="694">
        <v>-187</v>
      </c>
      <c r="AD12" s="684">
        <v>1044</v>
      </c>
      <c r="AE12" s="684">
        <v>-2238</v>
      </c>
      <c r="AF12" s="687">
        <v>106</v>
      </c>
      <c r="AG12" s="688">
        <v>-464</v>
      </c>
      <c r="AH12" s="684">
        <v>227</v>
      </c>
      <c r="AI12" s="684">
        <v>973</v>
      </c>
      <c r="AJ12" s="687">
        <v>4142</v>
      </c>
      <c r="AK12" s="688">
        <v>-4555</v>
      </c>
      <c r="AL12" s="684">
        <v>892</v>
      </c>
      <c r="AM12" s="684">
        <v>2141</v>
      </c>
      <c r="AN12" s="687">
        <v>-982</v>
      </c>
      <c r="AO12" s="688">
        <v>-2187</v>
      </c>
      <c r="AP12" s="698">
        <v>-529</v>
      </c>
      <c r="AQ12" s="684">
        <v>222</v>
      </c>
      <c r="AR12" s="687">
        <v>-3301</v>
      </c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</row>
    <row r="13" spans="1:80" ht="15" customHeight="1" x14ac:dyDescent="0.5">
      <c r="B13" s="71" t="s">
        <v>99</v>
      </c>
      <c r="C13" s="5"/>
      <c r="D13" s="663">
        <v>-3644</v>
      </c>
      <c r="E13" s="403">
        <v>-1933</v>
      </c>
      <c r="F13" s="403">
        <v>-2540</v>
      </c>
      <c r="G13" s="77">
        <v>-5787</v>
      </c>
      <c r="H13" s="77">
        <v>-2568</v>
      </c>
      <c r="I13" s="77">
        <v>-1518</v>
      </c>
      <c r="J13" s="245">
        <v>-3968</v>
      </c>
      <c r="K13" s="244">
        <v>-1434</v>
      </c>
      <c r="L13" s="4"/>
      <c r="M13" s="663">
        <v>-1559</v>
      </c>
      <c r="N13" s="311">
        <v>-710</v>
      </c>
      <c r="O13" s="311">
        <v>-840</v>
      </c>
      <c r="P13" s="311">
        <v>-535</v>
      </c>
      <c r="Q13" s="115">
        <v>-512</v>
      </c>
      <c r="R13" s="311">
        <v>204</v>
      </c>
      <c r="S13" s="311">
        <v>-832</v>
      </c>
      <c r="T13" s="311">
        <v>-793</v>
      </c>
      <c r="U13" s="115">
        <v>-590</v>
      </c>
      <c r="V13" s="311">
        <v>73</v>
      </c>
      <c r="W13" s="311">
        <v>-1413</v>
      </c>
      <c r="X13" s="400">
        <v>-610</v>
      </c>
      <c r="Y13" s="115">
        <v>-1659</v>
      </c>
      <c r="Z13" s="77">
        <v>-1546</v>
      </c>
      <c r="AA13" s="77">
        <v>-498</v>
      </c>
      <c r="AB13" s="77">
        <v>-2084</v>
      </c>
      <c r="AC13" s="695"/>
      <c r="AD13" s="681"/>
      <c r="AE13" s="681"/>
      <c r="AF13" s="683"/>
      <c r="AG13" s="689"/>
      <c r="AH13" s="681"/>
      <c r="AI13" s="681"/>
      <c r="AJ13" s="683"/>
      <c r="AK13" s="689"/>
      <c r="AL13" s="681"/>
      <c r="AM13" s="681"/>
      <c r="AN13" s="683"/>
      <c r="AO13" s="689"/>
      <c r="AP13" s="699"/>
      <c r="AQ13" s="681"/>
      <c r="AR13" s="683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</row>
    <row r="14" spans="1:80" x14ac:dyDescent="0.5">
      <c r="B14" s="71" t="s">
        <v>152</v>
      </c>
      <c r="C14" s="5"/>
      <c r="D14" s="663">
        <v>41130</v>
      </c>
      <c r="E14" s="245">
        <v>5851</v>
      </c>
      <c r="F14" s="245">
        <v>-23906</v>
      </c>
      <c r="G14" s="108">
        <v>-4222</v>
      </c>
      <c r="H14" s="108">
        <v>8301</v>
      </c>
      <c r="I14" s="108">
        <v>7044</v>
      </c>
      <c r="J14" s="684">
        <v>-14408</v>
      </c>
      <c r="K14" s="684">
        <v>-172106</v>
      </c>
      <c r="L14" s="5"/>
      <c r="M14" s="663">
        <v>70690</v>
      </c>
      <c r="N14" s="311">
        <v>-38058</v>
      </c>
      <c r="O14" s="311">
        <v>13808</v>
      </c>
      <c r="P14" s="311">
        <v>-5310</v>
      </c>
      <c r="Q14" s="107">
        <v>-49591</v>
      </c>
      <c r="R14" s="311">
        <v>53550</v>
      </c>
      <c r="S14" s="311">
        <v>3901</v>
      </c>
      <c r="T14" s="311">
        <v>-2009</v>
      </c>
      <c r="U14" s="107">
        <v>-9422</v>
      </c>
      <c r="V14" s="311">
        <v>-26016</v>
      </c>
      <c r="W14" s="311">
        <v>59555</v>
      </c>
      <c r="X14" s="400">
        <v>-48023</v>
      </c>
      <c r="Y14" s="107">
        <v>-40642</v>
      </c>
      <c r="Z14" s="108">
        <v>29989</v>
      </c>
      <c r="AA14" s="108">
        <v>8062</v>
      </c>
      <c r="AB14" s="108">
        <v>-1631</v>
      </c>
      <c r="AC14" s="107">
        <v>-2821</v>
      </c>
      <c r="AD14" s="108">
        <v>-10289</v>
      </c>
      <c r="AE14" s="108">
        <v>26089</v>
      </c>
      <c r="AF14" s="109">
        <v>-4678</v>
      </c>
      <c r="AG14" s="107">
        <v>-77</v>
      </c>
      <c r="AH14" s="108">
        <v>-6899</v>
      </c>
      <c r="AI14" s="108">
        <v>20572</v>
      </c>
      <c r="AJ14" s="109">
        <v>-6552</v>
      </c>
      <c r="AK14" s="688">
        <v>1717</v>
      </c>
      <c r="AL14" s="684">
        <v>-40952</v>
      </c>
      <c r="AM14" s="684">
        <v>-21133</v>
      </c>
      <c r="AN14" s="687">
        <v>45960</v>
      </c>
      <c r="AO14" s="688">
        <v>-47401</v>
      </c>
      <c r="AP14" s="684">
        <v>-20031</v>
      </c>
      <c r="AQ14" s="684">
        <v>-34740</v>
      </c>
      <c r="AR14" s="687">
        <v>-69934</v>
      </c>
      <c r="BD14" s="14"/>
      <c r="BE14" s="381"/>
      <c r="BF14" s="14"/>
      <c r="BG14" s="14"/>
      <c r="BH14" s="14"/>
      <c r="BI14" s="381"/>
      <c r="BJ14" s="14"/>
      <c r="BK14" s="14"/>
      <c r="BL14" s="14"/>
      <c r="BM14" s="381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</row>
    <row r="15" spans="1:80" x14ac:dyDescent="0.5">
      <c r="B15" s="71" t="s">
        <v>153</v>
      </c>
      <c r="C15" s="5"/>
      <c r="D15" s="663">
        <v>-129875</v>
      </c>
      <c r="E15" s="245">
        <v>-402354</v>
      </c>
      <c r="F15" s="245">
        <v>-342427</v>
      </c>
      <c r="G15" s="108">
        <v>-479039</v>
      </c>
      <c r="H15" s="108">
        <v>-188724</v>
      </c>
      <c r="I15" s="108">
        <v>-92446</v>
      </c>
      <c r="J15" s="681"/>
      <c r="K15" s="681"/>
      <c r="L15" s="5"/>
      <c r="M15" s="663">
        <v>-91652</v>
      </c>
      <c r="N15" s="311">
        <v>-74841</v>
      </c>
      <c r="O15" s="311">
        <v>42876</v>
      </c>
      <c r="P15" s="311">
        <v>-6258</v>
      </c>
      <c r="Q15" s="107">
        <v>-9503</v>
      </c>
      <c r="R15" s="311">
        <v>-231881</v>
      </c>
      <c r="S15" s="311">
        <v>-108237</v>
      </c>
      <c r="T15" s="311">
        <v>-52733</v>
      </c>
      <c r="U15" s="107">
        <v>15861</v>
      </c>
      <c r="V15" s="311">
        <v>-460</v>
      </c>
      <c r="W15" s="311">
        <v>-230103</v>
      </c>
      <c r="X15" s="400">
        <v>-127725</v>
      </c>
      <c r="Y15" s="107">
        <v>-158671</v>
      </c>
      <c r="Z15" s="108">
        <v>-163010</v>
      </c>
      <c r="AA15" s="108">
        <v>-201111</v>
      </c>
      <c r="AB15" s="108">
        <v>43753</v>
      </c>
      <c r="AC15" s="115">
        <v>53402</v>
      </c>
      <c r="AD15" s="77">
        <v>-74193</v>
      </c>
      <c r="AE15" s="77">
        <v>-82834</v>
      </c>
      <c r="AF15" s="121">
        <v>-85099</v>
      </c>
      <c r="AG15" s="115">
        <v>-26654</v>
      </c>
      <c r="AH15" s="77">
        <v>-29428</v>
      </c>
      <c r="AI15" s="77">
        <v>-14019</v>
      </c>
      <c r="AJ15" s="121">
        <v>-22345</v>
      </c>
      <c r="AK15" s="689"/>
      <c r="AL15" s="681"/>
      <c r="AM15" s="681"/>
      <c r="AN15" s="683"/>
      <c r="AO15" s="689"/>
      <c r="AP15" s="681"/>
      <c r="AQ15" s="681"/>
      <c r="AR15" s="683"/>
      <c r="BD15" s="14"/>
      <c r="BE15" s="381"/>
      <c r="BF15" s="14"/>
      <c r="BG15" s="14"/>
      <c r="BH15" s="14"/>
      <c r="BI15" s="381"/>
      <c r="BJ15" s="14"/>
      <c r="BK15" s="14"/>
      <c r="BL15" s="14"/>
      <c r="BM15" s="381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</row>
    <row r="16" spans="1:80" ht="15" customHeight="1" x14ac:dyDescent="0.5">
      <c r="B16" s="71" t="s">
        <v>154</v>
      </c>
      <c r="C16" s="5"/>
      <c r="D16" s="663">
        <v>-1385</v>
      </c>
      <c r="E16" s="245">
        <v>-1056</v>
      </c>
      <c r="F16" s="245">
        <v>-604</v>
      </c>
      <c r="G16" s="71">
        <v>-464</v>
      </c>
      <c r="H16" s="71">
        <v>-401</v>
      </c>
      <c r="I16" s="71">
        <v>-413</v>
      </c>
      <c r="J16" s="71">
        <v>-152</v>
      </c>
      <c r="K16" s="71"/>
      <c r="L16" s="5"/>
      <c r="M16" s="663">
        <v>-354</v>
      </c>
      <c r="N16" s="311">
        <v>-360</v>
      </c>
      <c r="O16" s="311">
        <v>-365</v>
      </c>
      <c r="P16" s="108">
        <v>-306</v>
      </c>
      <c r="Q16" s="107">
        <v>-330</v>
      </c>
      <c r="R16" s="108">
        <v>-220</v>
      </c>
      <c r="S16" s="108">
        <v>-249</v>
      </c>
      <c r="T16" s="108">
        <v>-257</v>
      </c>
      <c r="U16" s="107">
        <v>-281</v>
      </c>
      <c r="V16" s="108">
        <v>-91</v>
      </c>
      <c r="W16" s="108">
        <v>-108</v>
      </c>
      <c r="X16" s="245">
        <v>-124</v>
      </c>
      <c r="Y16" s="107">
        <v>-133</v>
      </c>
      <c r="Z16" s="71">
        <v>-155</v>
      </c>
      <c r="AA16" s="71">
        <v>-73</v>
      </c>
      <c r="AB16" s="114">
        <v>-103</v>
      </c>
      <c r="AC16" s="260">
        <v>-129</v>
      </c>
      <c r="AD16" s="71">
        <v>-94</v>
      </c>
      <c r="AE16" s="71">
        <v>-85</v>
      </c>
      <c r="AF16" s="114">
        <v>-93</v>
      </c>
      <c r="AG16" s="113"/>
      <c r="AH16" s="71">
        <v>-121</v>
      </c>
      <c r="AI16" s="71">
        <v>-292</v>
      </c>
      <c r="AJ16" s="114"/>
      <c r="AK16" s="144">
        <v>-152</v>
      </c>
      <c r="AL16" s="71"/>
      <c r="AM16" s="71"/>
      <c r="AN16" s="114"/>
      <c r="AO16" s="144"/>
      <c r="AP16" s="71"/>
      <c r="AQ16" s="71"/>
      <c r="AR16" s="1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</row>
    <row r="17" spans="2:80" ht="15" customHeight="1" x14ac:dyDescent="0.5">
      <c r="B17" s="71" t="s">
        <v>155</v>
      </c>
      <c r="C17" s="5"/>
      <c r="D17" s="663">
        <v>2976</v>
      </c>
      <c r="E17" s="245">
        <v>3998</v>
      </c>
      <c r="F17" s="245">
        <v>3268</v>
      </c>
      <c r="G17" s="108">
        <v>5537</v>
      </c>
      <c r="H17" s="108">
        <v>1057</v>
      </c>
      <c r="I17" s="108">
        <v>1613</v>
      </c>
      <c r="J17" s="108">
        <v>1556</v>
      </c>
      <c r="K17" s="71">
        <v>165</v>
      </c>
      <c r="L17" s="5"/>
      <c r="M17" s="663">
        <v>1432</v>
      </c>
      <c r="N17" s="311">
        <v>242</v>
      </c>
      <c r="O17" s="311">
        <v>866</v>
      </c>
      <c r="P17" s="108">
        <v>436</v>
      </c>
      <c r="Q17" s="107">
        <v>591</v>
      </c>
      <c r="R17" s="108">
        <v>563</v>
      </c>
      <c r="S17" s="108">
        <v>2465</v>
      </c>
      <c r="T17" s="108">
        <v>379</v>
      </c>
      <c r="U17" s="107">
        <v>1824</v>
      </c>
      <c r="V17" s="108"/>
      <c r="W17" s="108">
        <v>1444</v>
      </c>
      <c r="X17" s="245"/>
      <c r="Y17" s="107">
        <v>2364</v>
      </c>
      <c r="Z17" s="108">
        <v>1061</v>
      </c>
      <c r="AA17" s="108">
        <v>1168</v>
      </c>
      <c r="AB17" s="109">
        <v>944</v>
      </c>
      <c r="AC17" s="260">
        <v>114</v>
      </c>
      <c r="AD17" s="71">
        <v>589</v>
      </c>
      <c r="AE17" s="71">
        <v>-113</v>
      </c>
      <c r="AF17" s="114">
        <v>467</v>
      </c>
      <c r="AG17" s="113">
        <v>205</v>
      </c>
      <c r="AH17" s="71">
        <v>195</v>
      </c>
      <c r="AI17" s="108">
        <v>1213</v>
      </c>
      <c r="AJ17" s="114"/>
      <c r="AK17" s="144">
        <v>874</v>
      </c>
      <c r="AL17" s="71"/>
      <c r="AM17" s="110">
        <v>682</v>
      </c>
      <c r="AN17" s="114"/>
      <c r="AO17" s="144"/>
      <c r="AP17" s="71"/>
      <c r="AQ17" s="108">
        <v>165</v>
      </c>
      <c r="AR17" s="1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</row>
    <row r="18" spans="2:80" ht="15" customHeight="1" thickBot="1" x14ac:dyDescent="0.55000000000000004">
      <c r="B18" s="239" t="s">
        <v>156</v>
      </c>
      <c r="C18" s="5"/>
      <c r="D18" s="211">
        <v>-5224</v>
      </c>
      <c r="E18" s="507">
        <v>-31812</v>
      </c>
      <c r="F18" s="507">
        <v>-27698</v>
      </c>
      <c r="G18" s="240">
        <v>25</v>
      </c>
      <c r="H18" s="240">
        <v>-854</v>
      </c>
      <c r="I18" s="240">
        <v>-4122</v>
      </c>
      <c r="J18" s="240">
        <v>-2980</v>
      </c>
      <c r="K18" s="240">
        <v>-1263</v>
      </c>
      <c r="L18" s="5"/>
      <c r="M18" s="211">
        <v>-1032</v>
      </c>
      <c r="N18" s="67">
        <v>1283</v>
      </c>
      <c r="O18" s="67">
        <v>-12125</v>
      </c>
      <c r="P18" s="67">
        <v>6650</v>
      </c>
      <c r="Q18" s="96">
        <v>-41927</v>
      </c>
      <c r="R18" s="67">
        <v>5595</v>
      </c>
      <c r="S18" s="67">
        <v>-2774</v>
      </c>
      <c r="T18" s="67">
        <v>7292</v>
      </c>
      <c r="U18" s="96">
        <v>5753</v>
      </c>
      <c r="V18" s="67">
        <v>-47965</v>
      </c>
      <c r="W18" s="67">
        <v>14750</v>
      </c>
      <c r="X18" s="401">
        <v>-236</v>
      </c>
      <c r="Y18" s="96">
        <v>16176</v>
      </c>
      <c r="Z18" s="67">
        <v>-24608</v>
      </c>
      <c r="AA18" s="67">
        <v>17939</v>
      </c>
      <c r="AB18" s="262">
        <v>-9482</v>
      </c>
      <c r="AC18" s="44">
        <v>-3727</v>
      </c>
      <c r="AD18" s="67">
        <v>4913</v>
      </c>
      <c r="AE18" s="67">
        <v>-2743</v>
      </c>
      <c r="AF18" s="97">
        <v>703</v>
      </c>
      <c r="AG18" s="96">
        <v>-6246</v>
      </c>
      <c r="AH18" s="65">
        <v>169</v>
      </c>
      <c r="AI18" s="67">
        <v>1606</v>
      </c>
      <c r="AJ18" s="97">
        <v>349</v>
      </c>
      <c r="AK18" s="129">
        <v>-3387</v>
      </c>
      <c r="AL18" s="91">
        <v>1627</v>
      </c>
      <c r="AM18" s="69">
        <v>-873</v>
      </c>
      <c r="AN18" s="132">
        <v>-347</v>
      </c>
      <c r="AO18" s="129">
        <v>-1335</v>
      </c>
      <c r="AP18" s="69">
        <v>-83</v>
      </c>
      <c r="AQ18" s="69">
        <v>155</v>
      </c>
      <c r="AR18" s="132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</row>
    <row r="19" spans="2:80" ht="15" customHeight="1" x14ac:dyDescent="0.5">
      <c r="B19" s="11" t="s">
        <v>157</v>
      </c>
      <c r="C19" s="5"/>
      <c r="D19" s="647">
        <v>81735</v>
      </c>
      <c r="E19" s="402">
        <v>-272607</v>
      </c>
      <c r="F19" s="402">
        <v>-223714</v>
      </c>
      <c r="G19" s="8">
        <v>-354304</v>
      </c>
      <c r="H19" s="8">
        <v>-100672</v>
      </c>
      <c r="I19" s="8">
        <v>-22249</v>
      </c>
      <c r="J19" s="8">
        <v>25817</v>
      </c>
      <c r="K19" s="8">
        <v>-145392</v>
      </c>
      <c r="L19" s="11"/>
      <c r="M19" s="647">
        <v>36389</v>
      </c>
      <c r="N19" s="8">
        <v>-106498</v>
      </c>
      <c r="O19" s="8">
        <v>96919</v>
      </c>
      <c r="P19" s="8">
        <v>54925</v>
      </c>
      <c r="Q19" s="127">
        <v>56182</v>
      </c>
      <c r="R19" s="8">
        <v>-172418</v>
      </c>
      <c r="S19" s="8">
        <v>-105264</v>
      </c>
      <c r="T19" s="8">
        <v>-51109</v>
      </c>
      <c r="U19" s="127">
        <v>58154</v>
      </c>
      <c r="V19" s="8">
        <v>1698</v>
      </c>
      <c r="W19" s="8">
        <v>-122967</v>
      </c>
      <c r="X19" s="402">
        <v>-160599</v>
      </c>
      <c r="Y19" s="127">
        <v>-142942</v>
      </c>
      <c r="Z19" s="8">
        <v>-137295</v>
      </c>
      <c r="AA19" s="8">
        <v>-162391</v>
      </c>
      <c r="AB19" s="131">
        <v>88324</v>
      </c>
      <c r="AC19" s="8">
        <v>109766</v>
      </c>
      <c r="AD19" s="8">
        <v>-72499</v>
      </c>
      <c r="AE19" s="8">
        <v>-54911</v>
      </c>
      <c r="AF19" s="131">
        <v>-83028</v>
      </c>
      <c r="AG19" s="127">
        <v>-1074</v>
      </c>
      <c r="AH19" s="8">
        <v>-26526</v>
      </c>
      <c r="AI19" s="8">
        <v>19475</v>
      </c>
      <c r="AJ19" s="131">
        <v>-14124</v>
      </c>
      <c r="AK19" s="127">
        <v>8855</v>
      </c>
      <c r="AL19" s="8">
        <v>-34965</v>
      </c>
      <c r="AM19" s="8">
        <v>-16329</v>
      </c>
      <c r="AN19" s="131">
        <v>68256</v>
      </c>
      <c r="AO19" s="127">
        <v>-25518</v>
      </c>
      <c r="AP19" s="8">
        <v>-17880</v>
      </c>
      <c r="AQ19" s="8">
        <v>-33069</v>
      </c>
      <c r="AR19" s="131">
        <v>-68925</v>
      </c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</row>
    <row r="20" spans="2:80" ht="15" customHeight="1" x14ac:dyDescent="0.5">
      <c r="B20" s="73" t="s">
        <v>158</v>
      </c>
      <c r="C20" s="5"/>
      <c r="D20" s="663">
        <v>-18862</v>
      </c>
      <c r="E20" s="403">
        <v>-11741</v>
      </c>
      <c r="F20" s="403">
        <v>-8192</v>
      </c>
      <c r="G20" s="77">
        <v>-7010</v>
      </c>
      <c r="H20" s="77">
        <v>-4552</v>
      </c>
      <c r="I20" s="77">
        <v>-3727</v>
      </c>
      <c r="J20" s="73">
        <v>-538</v>
      </c>
      <c r="K20" s="73">
        <v>-751</v>
      </c>
      <c r="L20" s="5"/>
      <c r="M20" s="663">
        <v>-10426</v>
      </c>
      <c r="N20" s="311">
        <v>-2440</v>
      </c>
      <c r="O20" s="311">
        <v>-3918</v>
      </c>
      <c r="P20" s="77">
        <v>-2078</v>
      </c>
      <c r="Q20" s="115">
        <v>-2261</v>
      </c>
      <c r="R20" s="77">
        <v>-707</v>
      </c>
      <c r="S20" s="77">
        <v>-3952</v>
      </c>
      <c r="T20" s="77">
        <v>-4821</v>
      </c>
      <c r="U20" s="115">
        <v>-4419</v>
      </c>
      <c r="V20" s="77">
        <v>-1413</v>
      </c>
      <c r="W20" s="77">
        <v>-1241</v>
      </c>
      <c r="X20" s="403">
        <v>-1119</v>
      </c>
      <c r="Y20" s="115">
        <v>-1501</v>
      </c>
      <c r="Z20" s="77">
        <v>-1268</v>
      </c>
      <c r="AA20" s="77">
        <v>-478</v>
      </c>
      <c r="AB20" s="121">
        <v>-3763</v>
      </c>
      <c r="AC20" s="39">
        <v>-2604</v>
      </c>
      <c r="AD20" s="73">
        <v>-699</v>
      </c>
      <c r="AE20" s="73">
        <v>-146</v>
      </c>
      <c r="AF20" s="121">
        <v>-1103</v>
      </c>
      <c r="AG20" s="115">
        <v>-2392</v>
      </c>
      <c r="AH20" s="77">
        <v>-1012</v>
      </c>
      <c r="AI20" s="73">
        <v>-160</v>
      </c>
      <c r="AJ20" s="136">
        <v>-163</v>
      </c>
      <c r="AK20" s="142">
        <v>-375</v>
      </c>
      <c r="AL20" s="74">
        <v>-55</v>
      </c>
      <c r="AM20" s="74">
        <v>-104</v>
      </c>
      <c r="AN20" s="137">
        <v>-4</v>
      </c>
      <c r="AO20" s="142">
        <v>-445</v>
      </c>
      <c r="AP20" s="74">
        <v>-147</v>
      </c>
      <c r="AQ20" s="74">
        <v>17</v>
      </c>
      <c r="AR20" s="137">
        <v>-176</v>
      </c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</row>
    <row r="21" spans="2:80" ht="15" customHeight="1" x14ac:dyDescent="0.5">
      <c r="B21" s="71" t="s">
        <v>159</v>
      </c>
      <c r="C21" s="5"/>
      <c r="D21" s="663">
        <v>-130858</v>
      </c>
      <c r="E21" s="245">
        <v>-112891</v>
      </c>
      <c r="F21" s="245">
        <v>-51170</v>
      </c>
      <c r="G21" s="108">
        <v>-24830</v>
      </c>
      <c r="H21" s="108">
        <v>-14272</v>
      </c>
      <c r="I21" s="108">
        <v>-12000</v>
      </c>
      <c r="J21" s="108">
        <v>-11459</v>
      </c>
      <c r="K21" s="108">
        <v>-8263</v>
      </c>
      <c r="L21" s="5"/>
      <c r="M21" s="663">
        <v>-56892</v>
      </c>
      <c r="N21" s="311">
        <v>-25473</v>
      </c>
      <c r="O21" s="311">
        <v>-35127</v>
      </c>
      <c r="P21" s="108">
        <v>-13366</v>
      </c>
      <c r="Q21" s="107">
        <v>-51206</v>
      </c>
      <c r="R21" s="108">
        <v>-20662</v>
      </c>
      <c r="S21" s="108">
        <v>-20733</v>
      </c>
      <c r="T21" s="108">
        <v>-20290</v>
      </c>
      <c r="U21" s="107">
        <v>-14512</v>
      </c>
      <c r="V21" s="108">
        <v>-15205</v>
      </c>
      <c r="W21" s="108">
        <v>-11726</v>
      </c>
      <c r="X21" s="245">
        <v>-9727</v>
      </c>
      <c r="Y21" s="107">
        <v>5505</v>
      </c>
      <c r="Z21" s="108">
        <v>-18548</v>
      </c>
      <c r="AA21" s="108">
        <v>2225</v>
      </c>
      <c r="AB21" s="109">
        <v>-14012</v>
      </c>
      <c r="AC21" s="39">
        <v>-10656</v>
      </c>
      <c r="AD21" s="71">
        <v>-754</v>
      </c>
      <c r="AE21" s="71">
        <v>-365</v>
      </c>
      <c r="AF21" s="109">
        <v>-2497</v>
      </c>
      <c r="AG21" s="107">
        <v>-2923</v>
      </c>
      <c r="AH21" s="108">
        <v>-2627</v>
      </c>
      <c r="AI21" s="108">
        <v>-2962</v>
      </c>
      <c r="AJ21" s="109">
        <v>-3488</v>
      </c>
      <c r="AK21" s="143">
        <v>-5504</v>
      </c>
      <c r="AL21" s="112">
        <v>-1486</v>
      </c>
      <c r="AM21" s="110">
        <v>-1798</v>
      </c>
      <c r="AN21" s="111">
        <v>-2671</v>
      </c>
      <c r="AO21" s="144">
        <v>-275</v>
      </c>
      <c r="AP21" s="110">
        <v>-3126</v>
      </c>
      <c r="AQ21" s="110">
        <v>-3040</v>
      </c>
      <c r="AR21" s="111">
        <v>-1822</v>
      </c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</row>
    <row r="22" spans="2:80" ht="15" customHeight="1" thickBot="1" x14ac:dyDescent="0.55000000000000004">
      <c r="B22" s="65" t="s">
        <v>160</v>
      </c>
      <c r="C22" s="5"/>
      <c r="D22" s="211">
        <v>28257</v>
      </c>
      <c r="E22" s="401">
        <v>13687</v>
      </c>
      <c r="F22" s="401">
        <v>10980</v>
      </c>
      <c r="G22" s="67">
        <v>11803</v>
      </c>
      <c r="H22" s="67">
        <v>4721</v>
      </c>
      <c r="I22" s="67">
        <v>2360</v>
      </c>
      <c r="J22" s="67">
        <v>5864</v>
      </c>
      <c r="K22" s="67">
        <v>3610</v>
      </c>
      <c r="L22" s="5"/>
      <c r="M22" s="211">
        <v>16145</v>
      </c>
      <c r="N22" s="67">
        <v>4090</v>
      </c>
      <c r="O22" s="67">
        <v>4258</v>
      </c>
      <c r="P22" s="67">
        <v>3764</v>
      </c>
      <c r="Q22" s="96">
        <v>4514</v>
      </c>
      <c r="R22" s="67">
        <v>3086</v>
      </c>
      <c r="S22" s="67">
        <v>3641</v>
      </c>
      <c r="T22" s="67">
        <v>2449</v>
      </c>
      <c r="U22" s="96">
        <v>6027</v>
      </c>
      <c r="V22" s="67">
        <v>1264</v>
      </c>
      <c r="W22" s="67">
        <v>1254</v>
      </c>
      <c r="X22" s="401">
        <v>2435</v>
      </c>
      <c r="Y22" s="96">
        <v>8986</v>
      </c>
      <c r="Z22" s="67">
        <v>1183</v>
      </c>
      <c r="AA22" s="67">
        <v>702</v>
      </c>
      <c r="AB22" s="100">
        <v>932</v>
      </c>
      <c r="AC22" s="261">
        <v>989</v>
      </c>
      <c r="AD22" s="67">
        <v>2371</v>
      </c>
      <c r="AE22" s="65">
        <v>667</v>
      </c>
      <c r="AF22" s="97">
        <v>694</v>
      </c>
      <c r="AG22" s="133">
        <v>759</v>
      </c>
      <c r="AH22" s="65">
        <v>258</v>
      </c>
      <c r="AI22" s="65">
        <v>113</v>
      </c>
      <c r="AJ22" s="100">
        <v>1230</v>
      </c>
      <c r="AK22" s="129">
        <v>3421</v>
      </c>
      <c r="AL22" s="69">
        <v>820</v>
      </c>
      <c r="AM22" s="69">
        <v>953</v>
      </c>
      <c r="AN22" s="132">
        <v>670</v>
      </c>
      <c r="AO22" s="134">
        <v>482</v>
      </c>
      <c r="AP22" s="91">
        <v>1731</v>
      </c>
      <c r="AQ22" s="69">
        <v>950</v>
      </c>
      <c r="AR22" s="132">
        <v>447</v>
      </c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</row>
    <row r="23" spans="2:80" ht="15" customHeight="1" x14ac:dyDescent="0.5">
      <c r="B23" s="11" t="s">
        <v>59</v>
      </c>
      <c r="C23" s="5"/>
      <c r="D23" s="647">
        <v>-39728</v>
      </c>
      <c r="E23" s="402">
        <v>-383552</v>
      </c>
      <c r="F23" s="402">
        <v>-272096</v>
      </c>
      <c r="G23" s="8">
        <v>-374341</v>
      </c>
      <c r="H23" s="8">
        <v>-114775</v>
      </c>
      <c r="I23" s="8">
        <v>-35616</v>
      </c>
      <c r="J23" s="8">
        <v>19684</v>
      </c>
      <c r="K23" s="8">
        <v>-150796</v>
      </c>
      <c r="L23" s="11"/>
      <c r="M23" s="647">
        <v>4030</v>
      </c>
      <c r="N23" s="8">
        <v>-130321</v>
      </c>
      <c r="O23" s="8">
        <v>56373</v>
      </c>
      <c r="P23" s="8">
        <v>30190</v>
      </c>
      <c r="Q23" s="127">
        <v>7229</v>
      </c>
      <c r="R23" s="8">
        <v>-190701</v>
      </c>
      <c r="S23" s="8">
        <v>-126308</v>
      </c>
      <c r="T23" s="8">
        <v>-73771</v>
      </c>
      <c r="U23" s="127">
        <v>45250</v>
      </c>
      <c r="V23" s="8">
        <v>-13656</v>
      </c>
      <c r="W23" s="8">
        <v>-134680</v>
      </c>
      <c r="X23" s="402">
        <v>-169010</v>
      </c>
      <c r="Y23" s="127">
        <v>-129952</v>
      </c>
      <c r="Z23" s="8">
        <v>-155928</v>
      </c>
      <c r="AA23" s="8">
        <v>-159942</v>
      </c>
      <c r="AB23" s="131">
        <v>71481</v>
      </c>
      <c r="AC23" s="8">
        <v>97495</v>
      </c>
      <c r="AD23" s="8">
        <v>-71581</v>
      </c>
      <c r="AE23" s="8">
        <v>-54755</v>
      </c>
      <c r="AF23" s="131">
        <v>-85934</v>
      </c>
      <c r="AG23" s="127">
        <v>-5630</v>
      </c>
      <c r="AH23" s="8">
        <v>-29907</v>
      </c>
      <c r="AI23" s="8">
        <v>16466</v>
      </c>
      <c r="AJ23" s="131">
        <v>-16545</v>
      </c>
      <c r="AK23" s="127">
        <v>6397</v>
      </c>
      <c r="AL23" s="8">
        <v>-35686</v>
      </c>
      <c r="AM23" s="8">
        <v>-17278</v>
      </c>
      <c r="AN23" s="131">
        <v>66251</v>
      </c>
      <c r="AO23" s="127">
        <v>-25756</v>
      </c>
      <c r="AP23" s="8">
        <v>-19422</v>
      </c>
      <c r="AQ23" s="8">
        <v>-35142</v>
      </c>
      <c r="AR23" s="131">
        <v>-70476</v>
      </c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</row>
    <row r="24" spans="2:80" ht="15" customHeight="1" x14ac:dyDescent="0.5">
      <c r="B24" s="73" t="s">
        <v>161</v>
      </c>
      <c r="C24" s="5"/>
      <c r="D24" s="217">
        <v>-19425</v>
      </c>
      <c r="E24" s="403">
        <v>-14703</v>
      </c>
      <c r="F24" s="403">
        <v>-3712</v>
      </c>
      <c r="G24" s="77">
        <v>-9599</v>
      </c>
      <c r="H24" s="77">
        <v>-46022</v>
      </c>
      <c r="I24" s="77">
        <v>-3822</v>
      </c>
      <c r="J24" s="77">
        <v>28307</v>
      </c>
      <c r="K24" s="77">
        <v>-12576</v>
      </c>
      <c r="L24" s="5"/>
      <c r="M24" s="217">
        <v>-7469</v>
      </c>
      <c r="N24" s="77">
        <v>-3957</v>
      </c>
      <c r="O24" s="77">
        <v>-7377</v>
      </c>
      <c r="P24" s="77">
        <v>-622</v>
      </c>
      <c r="Q24" s="115">
        <v>-2991</v>
      </c>
      <c r="R24" s="77">
        <v>-12825</v>
      </c>
      <c r="S24" s="77">
        <v>896</v>
      </c>
      <c r="T24" s="77">
        <v>217</v>
      </c>
      <c r="U24" s="115">
        <v>4921</v>
      </c>
      <c r="V24" s="77">
        <v>-7441</v>
      </c>
      <c r="W24" s="77">
        <v>254</v>
      </c>
      <c r="X24" s="403">
        <v>-1446</v>
      </c>
      <c r="Y24" s="115">
        <v>-5855</v>
      </c>
      <c r="Z24" s="77">
        <v>-1082</v>
      </c>
      <c r="AA24" s="77">
        <v>-1991</v>
      </c>
      <c r="AB24" s="121">
        <v>-671</v>
      </c>
      <c r="AC24" s="39">
        <v>-16189</v>
      </c>
      <c r="AD24" s="77">
        <v>-29704</v>
      </c>
      <c r="AE24" s="77">
        <v>149</v>
      </c>
      <c r="AF24" s="136">
        <v>-278</v>
      </c>
      <c r="AG24" s="148">
        <v>-275</v>
      </c>
      <c r="AH24" s="73">
        <v>170</v>
      </c>
      <c r="AI24" s="77">
        <v>-1171</v>
      </c>
      <c r="AJ24" s="121">
        <v>-2546</v>
      </c>
      <c r="AK24" s="141">
        <v>46057</v>
      </c>
      <c r="AL24" s="122">
        <v>-56942</v>
      </c>
      <c r="AM24" s="122">
        <v>39200</v>
      </c>
      <c r="AN24" s="137">
        <v>-8</v>
      </c>
      <c r="AO24" s="142">
        <v>910</v>
      </c>
      <c r="AP24" s="122">
        <v>-1127</v>
      </c>
      <c r="AQ24" s="122">
        <v>-12304</v>
      </c>
      <c r="AR24" s="137">
        <v>-55</v>
      </c>
      <c r="AS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</row>
    <row r="25" spans="2:80" ht="15" customHeight="1" x14ac:dyDescent="0.5">
      <c r="B25" s="71" t="s">
        <v>162</v>
      </c>
      <c r="C25" s="5"/>
      <c r="D25" s="217"/>
      <c r="E25" s="245"/>
      <c r="F25" s="245"/>
      <c r="G25" s="108"/>
      <c r="H25" s="108"/>
      <c r="I25" s="108"/>
      <c r="J25" s="71">
        <v>682</v>
      </c>
      <c r="K25" s="108">
        <v>3161</v>
      </c>
      <c r="L25" s="5"/>
      <c r="M25" s="217"/>
      <c r="N25" s="77"/>
      <c r="O25" s="77"/>
      <c r="P25" s="108"/>
      <c r="Q25" s="107"/>
      <c r="R25" s="108"/>
      <c r="S25" s="108"/>
      <c r="T25" s="108"/>
      <c r="U25" s="107"/>
      <c r="V25" s="108"/>
      <c r="W25" s="108"/>
      <c r="X25" s="245"/>
      <c r="Y25" s="107"/>
      <c r="Z25" s="108"/>
      <c r="AA25" s="108"/>
      <c r="AB25" s="109"/>
      <c r="AC25" s="260"/>
      <c r="AD25" s="71"/>
      <c r="AE25" s="108"/>
      <c r="AF25" s="114"/>
      <c r="AG25" s="113"/>
      <c r="AH25" s="71"/>
      <c r="AI25" s="71"/>
      <c r="AJ25" s="114"/>
      <c r="AK25" s="113"/>
      <c r="AL25" s="71"/>
      <c r="AM25" s="112">
        <v>682</v>
      </c>
      <c r="AN25" s="114"/>
      <c r="AO25" s="143">
        <v>2599</v>
      </c>
      <c r="AP25" s="112">
        <v>551</v>
      </c>
      <c r="AQ25" s="112">
        <v>11</v>
      </c>
      <c r="AR25" s="114"/>
      <c r="AS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</row>
    <row r="26" spans="2:80" ht="15" customHeight="1" x14ac:dyDescent="0.5">
      <c r="B26" s="71" t="s">
        <v>163</v>
      </c>
      <c r="C26" s="5"/>
      <c r="D26" s="217">
        <v>-4</v>
      </c>
      <c r="E26" s="403">
        <v>-1439</v>
      </c>
      <c r="F26" s="403">
        <v>6671</v>
      </c>
      <c r="G26" s="108">
        <v>-4670</v>
      </c>
      <c r="H26" s="71"/>
      <c r="I26" s="71">
        <v>-224</v>
      </c>
      <c r="J26" s="71">
        <v>65</v>
      </c>
      <c r="K26" s="71">
        <v>252</v>
      </c>
      <c r="L26" s="5"/>
      <c r="M26" s="217">
        <v>-100</v>
      </c>
      <c r="N26" s="77">
        <v>96</v>
      </c>
      <c r="O26" s="77">
        <v>6</v>
      </c>
      <c r="P26" s="108">
        <v>-6</v>
      </c>
      <c r="Q26" s="107">
        <v>-1589</v>
      </c>
      <c r="R26" s="108">
        <v>200</v>
      </c>
      <c r="S26" s="108">
        <v>105</v>
      </c>
      <c r="T26" s="108">
        <v>-155</v>
      </c>
      <c r="U26" s="107">
        <v>226</v>
      </c>
      <c r="V26" s="108">
        <v>1739</v>
      </c>
      <c r="W26" s="108">
        <v>5506</v>
      </c>
      <c r="X26" s="245">
        <v>-800</v>
      </c>
      <c r="Y26" s="107">
        <v>-4714</v>
      </c>
      <c r="Z26" s="71">
        <v>310</v>
      </c>
      <c r="AA26" s="71">
        <v>-266</v>
      </c>
      <c r="AB26" s="114"/>
      <c r="AC26" s="39">
        <v>36</v>
      </c>
      <c r="AD26" s="71">
        <v>-7</v>
      </c>
      <c r="AE26" s="108">
        <v>-27</v>
      </c>
      <c r="AF26" s="114">
        <v>-2</v>
      </c>
      <c r="AG26" s="113">
        <v>429</v>
      </c>
      <c r="AH26" s="71">
        <v>-631</v>
      </c>
      <c r="AI26" s="71">
        <v>-57</v>
      </c>
      <c r="AJ26" s="114">
        <v>35</v>
      </c>
      <c r="AK26" s="144">
        <v>145</v>
      </c>
      <c r="AL26" s="112">
        <v>-73</v>
      </c>
      <c r="AM26" s="112">
        <v>-38</v>
      </c>
      <c r="AN26" s="116">
        <v>31</v>
      </c>
      <c r="AO26" s="144">
        <v>21</v>
      </c>
      <c r="AP26" s="112">
        <v>-40</v>
      </c>
      <c r="AQ26" s="112">
        <v>308</v>
      </c>
      <c r="AR26" s="116">
        <v>-37</v>
      </c>
      <c r="AS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</row>
    <row r="27" spans="2:80" ht="15" customHeight="1" x14ac:dyDescent="0.5">
      <c r="B27" s="71" t="s">
        <v>164</v>
      </c>
      <c r="C27" s="5"/>
      <c r="D27" s="217">
        <v>-4518</v>
      </c>
      <c r="E27" s="403">
        <v>-1732</v>
      </c>
      <c r="F27" s="403">
        <v>-2806</v>
      </c>
      <c r="G27" s="108">
        <v>-8120</v>
      </c>
      <c r="H27" s="71">
        <v>-35</v>
      </c>
      <c r="I27" s="71"/>
      <c r="J27" s="108">
        <v>-27276</v>
      </c>
      <c r="K27" s="71"/>
      <c r="L27" s="5"/>
      <c r="M27" s="217">
        <v>-3299</v>
      </c>
      <c r="N27" s="77">
        <v>-1219</v>
      </c>
      <c r="O27" s="77"/>
      <c r="P27" s="108"/>
      <c r="Q27" s="107">
        <v>596</v>
      </c>
      <c r="R27" s="108">
        <v>-1224</v>
      </c>
      <c r="S27" s="108">
        <v>-1029</v>
      </c>
      <c r="T27" s="108">
        <v>-75</v>
      </c>
      <c r="U27" s="107">
        <v>-413</v>
      </c>
      <c r="V27" s="108">
        <v>-2393</v>
      </c>
      <c r="W27" s="108"/>
      <c r="X27" s="245"/>
      <c r="Y27" s="107">
        <v>4140</v>
      </c>
      <c r="Z27" s="71">
        <v>-7541</v>
      </c>
      <c r="AA27" s="71"/>
      <c r="AB27" s="114">
        <v>-4719</v>
      </c>
      <c r="AC27" s="260">
        <v>-35</v>
      </c>
      <c r="AD27" s="71"/>
      <c r="AE27" s="108"/>
      <c r="AF27" s="114"/>
      <c r="AG27" s="113"/>
      <c r="AH27" s="71"/>
      <c r="AI27" s="71"/>
      <c r="AJ27" s="114"/>
      <c r="AK27" s="143">
        <v>-27276</v>
      </c>
      <c r="AL27" s="71"/>
      <c r="AM27" s="71"/>
      <c r="AN27" s="114"/>
      <c r="AO27" s="143"/>
      <c r="AP27" s="71"/>
      <c r="AQ27" s="71"/>
      <c r="AR27" s="114"/>
      <c r="AS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</row>
    <row r="28" spans="2:80" ht="15" customHeight="1" x14ac:dyDescent="0.5">
      <c r="B28" s="71" t="s">
        <v>165</v>
      </c>
      <c r="C28" s="5"/>
      <c r="D28" s="217"/>
      <c r="E28" s="245"/>
      <c r="F28" s="245"/>
      <c r="G28" s="108">
        <v>1544</v>
      </c>
      <c r="H28" s="108">
        <v>-1343</v>
      </c>
      <c r="I28" s="71"/>
      <c r="J28" s="71"/>
      <c r="K28" s="71"/>
      <c r="L28" s="5"/>
      <c r="M28" s="217"/>
      <c r="N28" s="77"/>
      <c r="O28" s="77"/>
      <c r="P28" s="108"/>
      <c r="Q28" s="107"/>
      <c r="R28" s="108"/>
      <c r="S28" s="108"/>
      <c r="T28" s="108"/>
      <c r="U28" s="107"/>
      <c r="V28" s="108"/>
      <c r="W28" s="108"/>
      <c r="X28" s="245"/>
      <c r="Y28" s="107">
        <v>1055</v>
      </c>
      <c r="Z28" s="108">
        <v>489</v>
      </c>
      <c r="AA28" s="108"/>
      <c r="AB28" s="114"/>
      <c r="AC28" s="39">
        <v>-87</v>
      </c>
      <c r="AD28" s="108">
        <v>-1256</v>
      </c>
      <c r="AE28" s="108"/>
      <c r="AF28" s="114"/>
      <c r="AG28" s="113"/>
      <c r="AH28" s="71"/>
      <c r="AI28" s="71"/>
      <c r="AJ28" s="114"/>
      <c r="AK28" s="113"/>
      <c r="AL28" s="71"/>
      <c r="AM28" s="71"/>
      <c r="AN28" s="114"/>
      <c r="AO28" s="113"/>
      <c r="AP28" s="71"/>
      <c r="AQ28" s="71"/>
      <c r="AR28" s="114"/>
      <c r="AS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</row>
    <row r="29" spans="2:80" x14ac:dyDescent="0.5">
      <c r="B29" s="71" t="s">
        <v>166</v>
      </c>
      <c r="C29" s="5"/>
      <c r="D29" s="217">
        <v>-15761</v>
      </c>
      <c r="E29" s="245">
        <v>-34096</v>
      </c>
      <c r="F29" s="245">
        <v>-11617</v>
      </c>
      <c r="G29" s="108">
        <v>-5699</v>
      </c>
      <c r="H29" s="108">
        <v>-3643</v>
      </c>
      <c r="I29" s="108">
        <v>-1549</v>
      </c>
      <c r="J29" s="108">
        <v>-1479</v>
      </c>
      <c r="K29" s="108">
        <v>3768</v>
      </c>
      <c r="L29" s="5"/>
      <c r="M29" s="217">
        <v>-12516</v>
      </c>
      <c r="N29" s="77">
        <v>-109</v>
      </c>
      <c r="O29" s="77">
        <v>-3168</v>
      </c>
      <c r="P29" s="108">
        <v>32</v>
      </c>
      <c r="Q29" s="107">
        <v>-6958</v>
      </c>
      <c r="R29" s="108">
        <v>-2032</v>
      </c>
      <c r="S29" s="108">
        <v>-8621</v>
      </c>
      <c r="T29" s="108">
        <v>-16485</v>
      </c>
      <c r="U29" s="107">
        <v>-10530</v>
      </c>
      <c r="V29" s="108">
        <v>16</v>
      </c>
      <c r="W29" s="108">
        <v>-203</v>
      </c>
      <c r="X29" s="245">
        <v>-900</v>
      </c>
      <c r="Y29" s="107">
        <v>-799</v>
      </c>
      <c r="Z29" s="108">
        <v>62</v>
      </c>
      <c r="AA29" s="108">
        <v>-1481</v>
      </c>
      <c r="AB29" s="109">
        <v>-3481</v>
      </c>
      <c r="AC29" s="39">
        <v>-414</v>
      </c>
      <c r="AD29" s="108">
        <v>-3046</v>
      </c>
      <c r="AE29" s="108">
        <v>-161</v>
      </c>
      <c r="AF29" s="114">
        <v>-22</v>
      </c>
      <c r="AG29" s="113">
        <v>-649</v>
      </c>
      <c r="AH29" s="71">
        <v>-73</v>
      </c>
      <c r="AI29" s="71">
        <v>-622</v>
      </c>
      <c r="AJ29" s="114">
        <v>-205</v>
      </c>
      <c r="AK29" s="143">
        <v>7155</v>
      </c>
      <c r="AL29" s="110">
        <v>-6433</v>
      </c>
      <c r="AM29" s="110">
        <v>-1302</v>
      </c>
      <c r="AN29" s="116">
        <v>-899</v>
      </c>
      <c r="AO29" s="463">
        <v>33049</v>
      </c>
      <c r="AP29" s="465">
        <v>-4284</v>
      </c>
      <c r="AQ29" s="465">
        <v>-24979</v>
      </c>
      <c r="AR29" s="466">
        <v>4722</v>
      </c>
      <c r="AS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</row>
    <row r="30" spans="2:80" x14ac:dyDescent="0.5">
      <c r="B30" s="71" t="s">
        <v>167</v>
      </c>
      <c r="C30" s="5"/>
      <c r="D30" s="217">
        <v>-117052</v>
      </c>
      <c r="E30" s="245">
        <v>-45018</v>
      </c>
      <c r="F30" s="245">
        <v>-1807</v>
      </c>
      <c r="G30" s="108">
        <v>1490</v>
      </c>
      <c r="H30" s="108">
        <v>-12122</v>
      </c>
      <c r="I30" s="108">
        <v>-17380</v>
      </c>
      <c r="J30" s="108">
        <v>-11893</v>
      </c>
      <c r="K30" s="108">
        <v>4740</v>
      </c>
      <c r="L30" s="5"/>
      <c r="M30" s="217">
        <v>-111200</v>
      </c>
      <c r="N30" s="77">
        <v>19839</v>
      </c>
      <c r="O30" s="77">
        <v>-16097</v>
      </c>
      <c r="P30" s="108">
        <v>-9594</v>
      </c>
      <c r="Q30" s="107">
        <v>-27252</v>
      </c>
      <c r="R30" s="108">
        <v>-10525</v>
      </c>
      <c r="S30" s="108">
        <v>-7150</v>
      </c>
      <c r="T30" s="108">
        <v>-91</v>
      </c>
      <c r="U30" s="107">
        <v>347</v>
      </c>
      <c r="V30" s="108">
        <v>-215</v>
      </c>
      <c r="W30" s="108">
        <v>-2110</v>
      </c>
      <c r="X30" s="245">
        <v>171</v>
      </c>
      <c r="Y30" s="107">
        <v>1870</v>
      </c>
      <c r="Z30" s="108">
        <v>-1034</v>
      </c>
      <c r="AA30" s="108">
        <v>-970</v>
      </c>
      <c r="AB30" s="109">
        <v>1624</v>
      </c>
      <c r="AC30" s="39">
        <v>1669</v>
      </c>
      <c r="AD30" s="108">
        <v>-4027</v>
      </c>
      <c r="AE30" s="108">
        <v>-7517</v>
      </c>
      <c r="AF30" s="114">
        <v>-2247</v>
      </c>
      <c r="AG30" s="113">
        <v>-8897</v>
      </c>
      <c r="AH30" s="71">
        <v>214</v>
      </c>
      <c r="AI30" s="71">
        <v>-6571</v>
      </c>
      <c r="AJ30" s="114">
        <v>-2126</v>
      </c>
      <c r="AK30" s="143">
        <v>-11893</v>
      </c>
      <c r="AL30" s="110"/>
      <c r="AM30" s="110"/>
      <c r="AN30" s="116"/>
      <c r="AO30" s="463"/>
      <c r="AP30" s="465"/>
      <c r="AQ30" s="465"/>
      <c r="AR30" s="466"/>
      <c r="AS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</row>
    <row r="31" spans="2:80" x14ac:dyDescent="0.5">
      <c r="B31" s="71" t="s">
        <v>257</v>
      </c>
      <c r="C31" s="5"/>
      <c r="D31" s="217">
        <v>53904</v>
      </c>
      <c r="E31" s="245"/>
      <c r="F31" s="245"/>
      <c r="G31" s="108"/>
      <c r="H31" s="108"/>
      <c r="I31" s="108"/>
      <c r="J31" s="108"/>
      <c r="K31" s="108"/>
      <c r="L31" s="5"/>
      <c r="M31" s="217"/>
      <c r="N31" s="77"/>
      <c r="O31" s="77"/>
      <c r="P31" s="108"/>
      <c r="Q31" s="107"/>
      <c r="R31" s="108"/>
      <c r="S31" s="108"/>
      <c r="T31" s="108"/>
      <c r="U31" s="107"/>
      <c r="V31" s="108"/>
      <c r="W31" s="108"/>
      <c r="X31" s="245"/>
      <c r="Y31" s="107"/>
      <c r="Z31" s="108"/>
      <c r="AA31" s="108"/>
      <c r="AB31" s="109"/>
      <c r="AC31" s="39"/>
      <c r="AD31" s="108"/>
      <c r="AE31" s="108"/>
      <c r="AF31" s="114"/>
      <c r="AG31" s="113"/>
      <c r="AH31" s="71"/>
      <c r="AI31" s="71"/>
      <c r="AJ31" s="114"/>
      <c r="AK31" s="143"/>
      <c r="AL31" s="110"/>
      <c r="AM31" s="110"/>
      <c r="AN31" s="116"/>
      <c r="AO31" s="463"/>
      <c r="AP31" s="465"/>
      <c r="AQ31" s="465"/>
      <c r="AR31" s="466"/>
      <c r="AS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</row>
    <row r="32" spans="2:80" x14ac:dyDescent="0.5">
      <c r="B32" s="71" t="s">
        <v>227</v>
      </c>
      <c r="C32" s="5"/>
      <c r="D32" s="217"/>
      <c r="E32" s="245">
        <v>-200521</v>
      </c>
      <c r="F32" s="245"/>
      <c r="G32" s="108"/>
      <c r="H32" s="108"/>
      <c r="I32" s="108"/>
      <c r="J32" s="108"/>
      <c r="K32" s="108"/>
      <c r="L32" s="5"/>
      <c r="M32" s="217"/>
      <c r="N32" s="77"/>
      <c r="O32" s="77"/>
      <c r="P32" s="108"/>
      <c r="Q32" s="107"/>
      <c r="R32" s="108">
        <v>932</v>
      </c>
      <c r="S32" s="108">
        <v>-201453</v>
      </c>
      <c r="T32" s="108"/>
      <c r="U32" s="107"/>
      <c r="V32" s="108"/>
      <c r="W32" s="108"/>
      <c r="X32" s="245"/>
      <c r="Y32" s="107"/>
      <c r="Z32" s="108"/>
      <c r="AA32" s="108"/>
      <c r="AB32" s="109"/>
      <c r="AC32" s="39"/>
      <c r="AD32" s="108"/>
      <c r="AE32" s="108"/>
      <c r="AF32" s="114"/>
      <c r="AG32" s="113"/>
      <c r="AH32" s="71"/>
      <c r="AI32" s="71"/>
      <c r="AJ32" s="114"/>
      <c r="AK32" s="143"/>
      <c r="AL32" s="110"/>
      <c r="AM32" s="110"/>
      <c r="AN32" s="116"/>
      <c r="AO32" s="463"/>
      <c r="AP32" s="465"/>
      <c r="AQ32" s="465"/>
      <c r="AR32" s="466"/>
      <c r="AS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</row>
    <row r="33" spans="2:80" ht="16" thickBot="1" x14ac:dyDescent="0.55000000000000004">
      <c r="B33" s="65" t="s">
        <v>232</v>
      </c>
      <c r="C33" s="5"/>
      <c r="D33" s="211"/>
      <c r="E33" s="401">
        <v>202548</v>
      </c>
      <c r="F33" s="401"/>
      <c r="G33" s="67"/>
      <c r="H33" s="67"/>
      <c r="I33" s="67"/>
      <c r="J33" s="67"/>
      <c r="K33" s="67"/>
      <c r="L33" s="5"/>
      <c r="M33" s="211"/>
      <c r="N33" s="67"/>
      <c r="O33" s="67"/>
      <c r="P33" s="67"/>
      <c r="Q33" s="96"/>
      <c r="R33" s="67">
        <v>202548</v>
      </c>
      <c r="S33" s="67"/>
      <c r="T33" s="67"/>
      <c r="U33" s="96"/>
      <c r="V33" s="67"/>
      <c r="W33" s="67"/>
      <c r="X33" s="401"/>
      <c r="Y33" s="96"/>
      <c r="Z33" s="67"/>
      <c r="AA33" s="67"/>
      <c r="AB33" s="100"/>
      <c r="AC33" s="261"/>
      <c r="AD33" s="67"/>
      <c r="AE33" s="67"/>
      <c r="AF33" s="97"/>
      <c r="AG33" s="67"/>
      <c r="AH33" s="65"/>
      <c r="AI33" s="65"/>
      <c r="AJ33" s="100"/>
      <c r="AK33" s="129"/>
      <c r="AL33" s="69"/>
      <c r="AM33" s="69"/>
      <c r="AN33" s="132"/>
      <c r="AO33" s="464"/>
      <c r="AP33" s="428"/>
      <c r="AQ33" s="428"/>
      <c r="AR33" s="467"/>
      <c r="AS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</row>
    <row r="34" spans="2:80" ht="15" customHeight="1" x14ac:dyDescent="0.5">
      <c r="B34" s="11" t="s">
        <v>61</v>
      </c>
      <c r="C34" s="5"/>
      <c r="D34" s="647">
        <v>-102856</v>
      </c>
      <c r="E34" s="402">
        <v>-94961</v>
      </c>
      <c r="F34" s="402">
        <v>-13271</v>
      </c>
      <c r="G34" s="8">
        <v>-25054</v>
      </c>
      <c r="H34" s="8">
        <v>-63165</v>
      </c>
      <c r="I34" s="8">
        <v>-22975</v>
      </c>
      <c r="J34" s="8">
        <v>-11594</v>
      </c>
      <c r="K34" s="8">
        <v>-655</v>
      </c>
      <c r="L34" s="11"/>
      <c r="M34" s="647">
        <v>-80680</v>
      </c>
      <c r="N34" s="8">
        <v>14650</v>
      </c>
      <c r="O34" s="8">
        <v>-26636</v>
      </c>
      <c r="P34" s="8">
        <v>-10190</v>
      </c>
      <c r="Q34" s="127">
        <v>-38194</v>
      </c>
      <c r="R34" s="8">
        <v>177074</v>
      </c>
      <c r="S34" s="8">
        <v>-217252</v>
      </c>
      <c r="T34" s="8">
        <v>-16589</v>
      </c>
      <c r="U34" s="127">
        <v>-5449</v>
      </c>
      <c r="V34" s="8">
        <v>-8294</v>
      </c>
      <c r="W34" s="8">
        <v>3447</v>
      </c>
      <c r="X34" s="402">
        <v>-2975</v>
      </c>
      <c r="Y34" s="127">
        <v>-4303</v>
      </c>
      <c r="Z34" s="8">
        <v>-8796</v>
      </c>
      <c r="AA34" s="8">
        <v>-4708</v>
      </c>
      <c r="AB34" s="131">
        <v>-7247</v>
      </c>
      <c r="AC34" s="8">
        <v>-15020</v>
      </c>
      <c r="AD34" s="8">
        <v>-38040</v>
      </c>
      <c r="AE34" s="8">
        <v>-7556</v>
      </c>
      <c r="AF34" s="131">
        <v>-2549</v>
      </c>
      <c r="AG34" s="127">
        <v>-9392</v>
      </c>
      <c r="AH34" s="8">
        <v>-320</v>
      </c>
      <c r="AI34" s="8">
        <v>-8421</v>
      </c>
      <c r="AJ34" s="131">
        <v>-4842</v>
      </c>
      <c r="AK34" s="127">
        <v>14188</v>
      </c>
      <c r="AL34" s="8">
        <v>-63448</v>
      </c>
      <c r="AM34" s="8">
        <v>38542</v>
      </c>
      <c r="AN34" s="131">
        <v>-876</v>
      </c>
      <c r="AO34" s="127">
        <v>36579</v>
      </c>
      <c r="AP34" s="8">
        <v>-4900</v>
      </c>
      <c r="AQ34" s="8">
        <v>-36964</v>
      </c>
      <c r="AR34" s="131">
        <v>4630</v>
      </c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</row>
    <row r="35" spans="2:80" ht="15" customHeight="1" x14ac:dyDescent="0.5">
      <c r="B35" s="73" t="s">
        <v>230</v>
      </c>
      <c r="C35" s="5"/>
      <c r="D35" s="217"/>
      <c r="E35" s="403">
        <v>696640</v>
      </c>
      <c r="F35" s="403"/>
      <c r="G35" s="77"/>
      <c r="H35" s="77"/>
      <c r="I35" s="73"/>
      <c r="J35" s="77"/>
      <c r="K35" s="77"/>
      <c r="L35" s="5"/>
      <c r="M35" s="217"/>
      <c r="N35" s="77"/>
      <c r="O35" s="77"/>
      <c r="P35" s="77"/>
      <c r="Q35" s="115"/>
      <c r="R35" s="77"/>
      <c r="S35" s="77">
        <v>696640</v>
      </c>
      <c r="T35" s="77"/>
      <c r="U35" s="115"/>
      <c r="V35" s="77"/>
      <c r="W35" s="77"/>
      <c r="X35" s="403"/>
      <c r="Y35" s="115"/>
      <c r="Z35" s="77"/>
      <c r="AA35" s="77"/>
      <c r="AB35" s="136"/>
      <c r="AC35" s="39"/>
      <c r="AD35" s="77"/>
      <c r="AE35" s="73"/>
      <c r="AF35" s="136"/>
      <c r="AG35" s="148"/>
      <c r="AH35" s="73"/>
      <c r="AI35" s="73"/>
      <c r="AJ35" s="136"/>
      <c r="AK35" s="142"/>
      <c r="AL35" s="122"/>
      <c r="AM35" s="122"/>
      <c r="AN35" s="136"/>
      <c r="AO35" s="142"/>
      <c r="AP35" s="74"/>
      <c r="AQ35" s="74"/>
      <c r="AR35" s="123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</row>
    <row r="36" spans="2:80" ht="15" customHeight="1" x14ac:dyDescent="0.5">
      <c r="B36" s="73" t="s">
        <v>168</v>
      </c>
      <c r="C36" s="5"/>
      <c r="D36" s="217">
        <v>8550</v>
      </c>
      <c r="E36" s="403">
        <v>200710</v>
      </c>
      <c r="F36" s="403"/>
      <c r="G36" s="77"/>
      <c r="H36" s="77"/>
      <c r="I36" s="73"/>
      <c r="J36" s="77"/>
      <c r="K36" s="77"/>
      <c r="L36" s="5"/>
      <c r="M36" s="217">
        <v>-33835</v>
      </c>
      <c r="N36" s="77">
        <v>18908</v>
      </c>
      <c r="O36" s="77">
        <v>23477</v>
      </c>
      <c r="P36" s="77"/>
      <c r="Q36" s="115"/>
      <c r="R36" s="77">
        <v>61889</v>
      </c>
      <c r="S36" s="77">
        <v>66676</v>
      </c>
      <c r="T36" s="77">
        <v>72145</v>
      </c>
      <c r="U36" s="115"/>
      <c r="V36" s="77"/>
      <c r="W36" s="77"/>
      <c r="X36" s="403"/>
      <c r="Y36" s="115"/>
      <c r="Z36" s="77"/>
      <c r="AA36" s="77"/>
      <c r="AB36" s="136"/>
      <c r="AC36" s="39"/>
      <c r="AD36" s="77"/>
      <c r="AE36" s="73"/>
      <c r="AF36" s="136"/>
      <c r="AG36" s="148"/>
      <c r="AH36" s="73"/>
      <c r="AI36" s="73"/>
      <c r="AJ36" s="136"/>
      <c r="AK36" s="142"/>
      <c r="AL36" s="122"/>
      <c r="AM36" s="122"/>
      <c r="AN36" s="136"/>
      <c r="AO36" s="142"/>
      <c r="AP36" s="74"/>
      <c r="AQ36" s="74"/>
      <c r="AR36" s="123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</row>
    <row r="37" spans="2:80" ht="15" customHeight="1" x14ac:dyDescent="0.5">
      <c r="B37" s="73" t="s">
        <v>169</v>
      </c>
      <c r="C37" s="5"/>
      <c r="D37" s="217">
        <v>124512</v>
      </c>
      <c r="E37" s="403">
        <v>371953</v>
      </c>
      <c r="F37" s="403">
        <v>74703</v>
      </c>
      <c r="G37" s="77">
        <v>74411</v>
      </c>
      <c r="H37" s="77">
        <v>297750</v>
      </c>
      <c r="I37" s="73"/>
      <c r="J37" s="77">
        <v>200535</v>
      </c>
      <c r="K37" s="77">
        <v>25107</v>
      </c>
      <c r="L37" s="5"/>
      <c r="M37" s="217">
        <v>99250</v>
      </c>
      <c r="N37" s="77">
        <v>25262</v>
      </c>
      <c r="O37" s="77"/>
      <c r="P37" s="77"/>
      <c r="Q37" s="115">
        <v>371953</v>
      </c>
      <c r="R37" s="77"/>
      <c r="S37" s="77"/>
      <c r="T37" s="77"/>
      <c r="U37" s="115"/>
      <c r="V37" s="77"/>
      <c r="W37" s="77">
        <v>-1</v>
      </c>
      <c r="X37" s="403">
        <v>74704</v>
      </c>
      <c r="Y37" s="115">
        <v>124</v>
      </c>
      <c r="Z37" s="77">
        <v>74287</v>
      </c>
      <c r="AA37" s="77"/>
      <c r="AB37" s="136"/>
      <c r="AC37" s="39"/>
      <c r="AD37" s="77">
        <v>297750</v>
      </c>
      <c r="AE37" s="73"/>
      <c r="AF37" s="136"/>
      <c r="AG37" s="148"/>
      <c r="AH37" s="73"/>
      <c r="AI37" s="73"/>
      <c r="AJ37" s="136"/>
      <c r="AK37" s="142">
        <v>1</v>
      </c>
      <c r="AL37" s="122">
        <v>61934</v>
      </c>
      <c r="AM37" s="122">
        <v>138600</v>
      </c>
      <c r="AN37" s="136"/>
      <c r="AO37" s="142"/>
      <c r="AP37" s="74">
        <v>19</v>
      </c>
      <c r="AQ37" s="74">
        <v>-72</v>
      </c>
      <c r="AR37" s="123">
        <v>25160</v>
      </c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</row>
    <row r="38" spans="2:80" ht="15" customHeight="1" x14ac:dyDescent="0.5">
      <c r="B38" s="71" t="s">
        <v>170</v>
      </c>
      <c r="C38" s="5"/>
      <c r="D38" s="217"/>
      <c r="E38" s="403">
        <v>-452531</v>
      </c>
      <c r="F38" s="403"/>
      <c r="G38" s="77"/>
      <c r="H38" s="77">
        <v>-205035</v>
      </c>
      <c r="I38" s="73"/>
      <c r="J38" s="77">
        <v>-88400</v>
      </c>
      <c r="K38" s="77">
        <v>-7600</v>
      </c>
      <c r="L38" s="5"/>
      <c r="M38" s="217"/>
      <c r="N38" s="77"/>
      <c r="O38" s="77"/>
      <c r="P38" s="77"/>
      <c r="Q38" s="115">
        <v>-292500</v>
      </c>
      <c r="R38" s="77"/>
      <c r="S38" s="77">
        <v>-160031</v>
      </c>
      <c r="T38" s="77"/>
      <c r="U38" s="115"/>
      <c r="V38" s="77"/>
      <c r="W38" s="77"/>
      <c r="X38" s="403"/>
      <c r="Y38" s="115"/>
      <c r="Z38" s="77"/>
      <c r="AA38" s="77"/>
      <c r="AB38" s="136"/>
      <c r="AC38" s="77">
        <v>325</v>
      </c>
      <c r="AD38" s="77">
        <v>-205360</v>
      </c>
      <c r="AE38" s="73"/>
      <c r="AF38" s="136"/>
      <c r="AG38" s="148"/>
      <c r="AH38" s="73"/>
      <c r="AI38" s="73"/>
      <c r="AJ38" s="136"/>
      <c r="AK38" s="148"/>
      <c r="AL38" s="122">
        <v>-88400</v>
      </c>
      <c r="AM38" s="73"/>
      <c r="AN38" s="136"/>
      <c r="AO38" s="148"/>
      <c r="AP38" s="122"/>
      <c r="AQ38" s="122">
        <v>-7600</v>
      </c>
      <c r="AR38" s="136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</row>
    <row r="39" spans="2:80" ht="15" customHeight="1" x14ac:dyDescent="0.5">
      <c r="B39" s="71" t="s">
        <v>235</v>
      </c>
      <c r="C39" s="5"/>
      <c r="D39" s="217"/>
      <c r="E39" s="403">
        <v>-201918</v>
      </c>
      <c r="F39" s="403"/>
      <c r="G39" s="77"/>
      <c r="H39" s="77"/>
      <c r="I39" s="73"/>
      <c r="J39" s="77"/>
      <c r="K39" s="77"/>
      <c r="L39" s="5"/>
      <c r="M39" s="217"/>
      <c r="N39" s="77"/>
      <c r="O39" s="77"/>
      <c r="P39" s="77"/>
      <c r="Q39" s="115"/>
      <c r="R39" s="77">
        <v>-201918</v>
      </c>
      <c r="S39" s="77"/>
      <c r="T39" s="77"/>
      <c r="U39" s="115"/>
      <c r="V39" s="77"/>
      <c r="W39" s="77"/>
      <c r="X39" s="403"/>
      <c r="Y39" s="115"/>
      <c r="Z39" s="77"/>
      <c r="AA39" s="77"/>
      <c r="AB39" s="136"/>
      <c r="AC39" s="77"/>
      <c r="AD39" s="77"/>
      <c r="AE39" s="73"/>
      <c r="AF39" s="136"/>
      <c r="AG39" s="148"/>
      <c r="AH39" s="73"/>
      <c r="AI39" s="73"/>
      <c r="AJ39" s="136"/>
      <c r="AK39" s="148"/>
      <c r="AL39" s="122"/>
      <c r="AM39" s="73"/>
      <c r="AN39" s="136"/>
      <c r="AO39" s="148"/>
      <c r="AP39" s="122"/>
      <c r="AQ39" s="122"/>
      <c r="AR39" s="136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</row>
    <row r="40" spans="2:80" ht="15" customHeight="1" x14ac:dyDescent="0.5">
      <c r="B40" s="71" t="s">
        <v>171</v>
      </c>
      <c r="C40" s="5"/>
      <c r="D40" s="217">
        <v>398855</v>
      </c>
      <c r="E40" s="403">
        <v>570495</v>
      </c>
      <c r="F40" s="403">
        <v>399776</v>
      </c>
      <c r="G40" s="77">
        <v>505829</v>
      </c>
      <c r="H40" s="77">
        <v>232302</v>
      </c>
      <c r="I40" s="77">
        <v>205952</v>
      </c>
      <c r="J40" s="77">
        <v>88551</v>
      </c>
      <c r="K40" s="77">
        <v>191594</v>
      </c>
      <c r="L40" s="5"/>
      <c r="M40" s="217">
        <v>91693</v>
      </c>
      <c r="N40" s="77">
        <v>96643</v>
      </c>
      <c r="O40" s="77">
        <v>183085</v>
      </c>
      <c r="P40" s="77">
        <v>27434</v>
      </c>
      <c r="Q40" s="115">
        <v>253579</v>
      </c>
      <c r="R40" s="77">
        <v>179735</v>
      </c>
      <c r="S40" s="77">
        <v>89684</v>
      </c>
      <c r="T40" s="77">
        <v>47497</v>
      </c>
      <c r="U40" s="115">
        <v>44474</v>
      </c>
      <c r="V40" s="77">
        <v>164254</v>
      </c>
      <c r="W40" s="77">
        <v>155085</v>
      </c>
      <c r="X40" s="403">
        <v>35963</v>
      </c>
      <c r="Y40" s="115">
        <v>271826</v>
      </c>
      <c r="Z40" s="77">
        <v>81843</v>
      </c>
      <c r="AA40" s="77">
        <v>69003</v>
      </c>
      <c r="AB40" s="121">
        <v>83157</v>
      </c>
      <c r="AC40" s="77">
        <v>71376</v>
      </c>
      <c r="AD40" s="77">
        <v>82663</v>
      </c>
      <c r="AE40" s="77">
        <v>15967</v>
      </c>
      <c r="AF40" s="121">
        <v>62296</v>
      </c>
      <c r="AG40" s="115">
        <v>86675</v>
      </c>
      <c r="AH40" s="77">
        <v>12600</v>
      </c>
      <c r="AI40" s="77">
        <v>62306</v>
      </c>
      <c r="AJ40" s="121">
        <v>44371</v>
      </c>
      <c r="AK40" s="141">
        <v>-6570</v>
      </c>
      <c r="AL40" s="122">
        <v>80235</v>
      </c>
      <c r="AM40" s="122">
        <v>2613</v>
      </c>
      <c r="AN40" s="123">
        <v>12273</v>
      </c>
      <c r="AO40" s="141">
        <v>51570</v>
      </c>
      <c r="AP40" s="122">
        <v>22850</v>
      </c>
      <c r="AQ40" s="122">
        <v>68652</v>
      </c>
      <c r="AR40" s="123">
        <v>48522</v>
      </c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</row>
    <row r="41" spans="2:80" ht="15" customHeight="1" x14ac:dyDescent="0.5">
      <c r="B41" s="71" t="s">
        <v>172</v>
      </c>
      <c r="C41" s="5"/>
      <c r="D41" s="217">
        <v>-530740</v>
      </c>
      <c r="E41" s="403">
        <v>-375810</v>
      </c>
      <c r="F41" s="403">
        <v>-233190</v>
      </c>
      <c r="G41" s="77">
        <v>-169631</v>
      </c>
      <c r="H41" s="77">
        <v>-106725</v>
      </c>
      <c r="I41" s="77">
        <v>-201371</v>
      </c>
      <c r="J41" s="77">
        <v>-160358</v>
      </c>
      <c r="K41" s="77">
        <v>-49729</v>
      </c>
      <c r="L41" s="5"/>
      <c r="M41" s="217">
        <v>-74186</v>
      </c>
      <c r="N41" s="77">
        <v>-57752</v>
      </c>
      <c r="O41" s="77">
        <v>-280964</v>
      </c>
      <c r="P41" s="77">
        <v>-117838</v>
      </c>
      <c r="Q41" s="115">
        <v>-155753</v>
      </c>
      <c r="R41" s="77">
        <v>-12001</v>
      </c>
      <c r="S41" s="77">
        <v>-183145</v>
      </c>
      <c r="T41" s="77">
        <v>-24911</v>
      </c>
      <c r="U41" s="115">
        <v>-138578</v>
      </c>
      <c r="V41" s="77">
        <v>-82248</v>
      </c>
      <c r="W41" s="77">
        <v>-5663</v>
      </c>
      <c r="X41" s="403">
        <v>-6701</v>
      </c>
      <c r="Y41" s="115">
        <v>-46279</v>
      </c>
      <c r="Z41" s="77">
        <v>-17875</v>
      </c>
      <c r="AA41" s="77">
        <v>-12940</v>
      </c>
      <c r="AB41" s="121">
        <v>-92537</v>
      </c>
      <c r="AC41" s="77">
        <v>-68194</v>
      </c>
      <c r="AD41" s="77">
        <v>-22299</v>
      </c>
      <c r="AE41" s="77">
        <v>-11761</v>
      </c>
      <c r="AF41" s="121">
        <v>-4471</v>
      </c>
      <c r="AG41" s="115">
        <v>-114040</v>
      </c>
      <c r="AH41" s="77">
        <v>-1217</v>
      </c>
      <c r="AI41" s="77">
        <v>-79515</v>
      </c>
      <c r="AJ41" s="121">
        <v>-6599</v>
      </c>
      <c r="AK41" s="141">
        <v>-59539</v>
      </c>
      <c r="AL41" s="74">
        <v>-522</v>
      </c>
      <c r="AM41" s="122">
        <v>-31421</v>
      </c>
      <c r="AN41" s="123">
        <v>-68876</v>
      </c>
      <c r="AO41" s="141">
        <v>-47604</v>
      </c>
      <c r="AP41" s="74">
        <v>-607</v>
      </c>
      <c r="AQ41" s="74">
        <v>-989</v>
      </c>
      <c r="AR41" s="137">
        <v>-529</v>
      </c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</row>
    <row r="42" spans="2:80" ht="15" customHeight="1" x14ac:dyDescent="0.5">
      <c r="B42" s="71" t="s">
        <v>173</v>
      </c>
      <c r="C42" s="5"/>
      <c r="D42" s="217">
        <v>-3522</v>
      </c>
      <c r="E42" s="403">
        <v>-3727</v>
      </c>
      <c r="F42" s="403">
        <v>-3264</v>
      </c>
      <c r="G42" s="77">
        <v>-2346</v>
      </c>
      <c r="H42" s="77">
        <v>-1516</v>
      </c>
      <c r="I42" s="77">
        <v>-2000</v>
      </c>
      <c r="J42" s="73">
        <v>-467</v>
      </c>
      <c r="K42" s="73"/>
      <c r="L42" s="5"/>
      <c r="M42" s="217">
        <v>184</v>
      </c>
      <c r="N42" s="77">
        <v>-971</v>
      </c>
      <c r="O42" s="77">
        <v>-1162</v>
      </c>
      <c r="P42" s="77">
        <v>-1573</v>
      </c>
      <c r="Q42" s="115">
        <v>-1047</v>
      </c>
      <c r="R42" s="77">
        <v>-970</v>
      </c>
      <c r="S42" s="77">
        <v>-823</v>
      </c>
      <c r="T42" s="77">
        <v>-887</v>
      </c>
      <c r="U42" s="115">
        <v>-1115</v>
      </c>
      <c r="V42" s="77">
        <v>-739</v>
      </c>
      <c r="W42" s="77">
        <v>-781</v>
      </c>
      <c r="X42" s="403">
        <v>-629</v>
      </c>
      <c r="Y42" s="115">
        <v>-466</v>
      </c>
      <c r="Z42" s="77">
        <v>-762</v>
      </c>
      <c r="AA42" s="77">
        <v>-572</v>
      </c>
      <c r="AB42" s="121">
        <v>-546</v>
      </c>
      <c r="AC42" s="77">
        <v>-276</v>
      </c>
      <c r="AD42" s="73">
        <v>-380</v>
      </c>
      <c r="AE42" s="73">
        <v>-421</v>
      </c>
      <c r="AF42" s="136">
        <v>-439</v>
      </c>
      <c r="AG42" s="115">
        <v>-2000</v>
      </c>
      <c r="AH42" s="73"/>
      <c r="AI42" s="73"/>
      <c r="AJ42" s="136"/>
      <c r="AK42" s="142">
        <v>-467</v>
      </c>
      <c r="AL42" s="149"/>
      <c r="AM42" s="73"/>
      <c r="AN42" s="136"/>
      <c r="AO42" s="142"/>
      <c r="AP42" s="149"/>
      <c r="AQ42" s="73"/>
      <c r="AR42" s="136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</row>
    <row r="43" spans="2:80" ht="15" customHeight="1" x14ac:dyDescent="0.5">
      <c r="B43" s="73" t="s">
        <v>174</v>
      </c>
      <c r="C43" s="5"/>
      <c r="D43" s="217">
        <v>-3075</v>
      </c>
      <c r="E43" s="403">
        <v>2908</v>
      </c>
      <c r="F43" s="403">
        <v>-734</v>
      </c>
      <c r="G43" s="77">
        <v>-10510</v>
      </c>
      <c r="H43" s="77">
        <v>30</v>
      </c>
      <c r="I43" s="77">
        <v>-2106</v>
      </c>
      <c r="J43" s="77">
        <v>1636</v>
      </c>
      <c r="K43" s="77">
        <v>-4367</v>
      </c>
      <c r="L43" s="5"/>
      <c r="M43" s="217">
        <v>-9</v>
      </c>
      <c r="N43" s="77">
        <v>-56</v>
      </c>
      <c r="O43" s="77">
        <v>-682</v>
      </c>
      <c r="P43" s="77">
        <v>-2328</v>
      </c>
      <c r="Q43" s="115">
        <v>3089</v>
      </c>
      <c r="R43" s="77">
        <v>-416</v>
      </c>
      <c r="S43" s="77">
        <v>275</v>
      </c>
      <c r="T43" s="77">
        <v>-40</v>
      </c>
      <c r="U43" s="115">
        <v>162</v>
      </c>
      <c r="V43" s="77">
        <v>-161</v>
      </c>
      <c r="W43" s="77">
        <v>91</v>
      </c>
      <c r="X43" s="403">
        <v>-826</v>
      </c>
      <c r="Y43" s="115">
        <v>598</v>
      </c>
      <c r="Z43" s="73">
        <v>319</v>
      </c>
      <c r="AA43" s="73">
        <v>-65</v>
      </c>
      <c r="AB43" s="121">
        <v>-11362</v>
      </c>
      <c r="AC43" s="77">
        <v>-2588</v>
      </c>
      <c r="AD43" s="77">
        <v>1643</v>
      </c>
      <c r="AE43" s="73">
        <v>-247</v>
      </c>
      <c r="AF43" s="121">
        <v>1222</v>
      </c>
      <c r="AG43" s="115">
        <v>-4611</v>
      </c>
      <c r="AH43" s="77">
        <v>-1588</v>
      </c>
      <c r="AI43" s="77">
        <v>5782</v>
      </c>
      <c r="AJ43" s="121">
        <v>-1689</v>
      </c>
      <c r="AK43" s="142">
        <v>769</v>
      </c>
      <c r="AL43" s="74">
        <v>369</v>
      </c>
      <c r="AM43" s="74">
        <v>5</v>
      </c>
      <c r="AN43" s="137">
        <v>493</v>
      </c>
      <c r="AO43" s="141">
        <v>-10856</v>
      </c>
      <c r="AP43" s="122">
        <v>7698</v>
      </c>
      <c r="AQ43" s="122">
        <v>1175</v>
      </c>
      <c r="AR43" s="123">
        <v>-2384</v>
      </c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</row>
    <row r="44" spans="2:80" ht="15" customHeight="1" x14ac:dyDescent="0.5">
      <c r="B44" s="71" t="s">
        <v>175</v>
      </c>
      <c r="C44" s="5"/>
      <c r="D44" s="217">
        <v>600</v>
      </c>
      <c r="E44" s="403">
        <v>1646</v>
      </c>
      <c r="F44" s="403">
        <v>175</v>
      </c>
      <c r="G44" s="77">
        <v>365</v>
      </c>
      <c r="H44" s="77">
        <v>130</v>
      </c>
      <c r="I44" s="73">
        <v>404</v>
      </c>
      <c r="J44" s="73"/>
      <c r="K44" s="73"/>
      <c r="L44" s="5"/>
      <c r="M44" s="217">
        <v>8</v>
      </c>
      <c r="N44" s="77">
        <v>50</v>
      </c>
      <c r="O44" s="77">
        <v>542</v>
      </c>
      <c r="P44" s="77"/>
      <c r="Q44" s="115">
        <v>19</v>
      </c>
      <c r="R44" s="77">
        <v>13</v>
      </c>
      <c r="S44" s="77">
        <v>-2</v>
      </c>
      <c r="T44" s="77">
        <v>1616</v>
      </c>
      <c r="U44" s="115"/>
      <c r="V44" s="77"/>
      <c r="W44" s="77">
        <v>175</v>
      </c>
      <c r="X44" s="403"/>
      <c r="Y44" s="115">
        <v>27</v>
      </c>
      <c r="Z44" s="73">
        <v>130</v>
      </c>
      <c r="AA44" s="73">
        <v>208</v>
      </c>
      <c r="AB44" s="136"/>
      <c r="AC44" s="77">
        <v>2</v>
      </c>
      <c r="AD44" s="73"/>
      <c r="AE44" s="73">
        <v>128</v>
      </c>
      <c r="AF44" s="136"/>
      <c r="AG44" s="148"/>
      <c r="AH44" s="73"/>
      <c r="AI44" s="73">
        <v>404</v>
      </c>
      <c r="AJ44" s="136"/>
      <c r="AK44" s="148"/>
      <c r="AL44" s="73"/>
      <c r="AM44" s="73"/>
      <c r="AN44" s="136"/>
      <c r="AO44" s="148"/>
      <c r="AP44" s="73"/>
      <c r="AQ44" s="73"/>
      <c r="AR44" s="136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</row>
    <row r="45" spans="2:80" ht="15" customHeight="1" x14ac:dyDescent="0.5">
      <c r="B45" s="73" t="s">
        <v>176</v>
      </c>
      <c r="C45" s="5"/>
      <c r="D45" s="217">
        <v>-19</v>
      </c>
      <c r="E45" s="403">
        <v>-19447</v>
      </c>
      <c r="F45" s="403">
        <v>-280</v>
      </c>
      <c r="G45" s="77">
        <v>-140</v>
      </c>
      <c r="H45" s="77">
        <v>-21</v>
      </c>
      <c r="I45" s="73"/>
      <c r="J45" s="73"/>
      <c r="K45" s="73"/>
      <c r="L45" s="5"/>
      <c r="M45" s="217"/>
      <c r="N45" s="77">
        <v>-19</v>
      </c>
      <c r="O45" s="77"/>
      <c r="P45" s="77"/>
      <c r="Q45" s="115"/>
      <c r="R45" s="77"/>
      <c r="S45" s="77">
        <v>-19447</v>
      </c>
      <c r="T45" s="77"/>
      <c r="U45" s="115"/>
      <c r="V45" s="77">
        <v>-276</v>
      </c>
      <c r="W45" s="77">
        <v>-4</v>
      </c>
      <c r="X45" s="403"/>
      <c r="Y45" s="115">
        <v>-140</v>
      </c>
      <c r="Z45" s="73"/>
      <c r="AA45" s="73"/>
      <c r="AB45" s="136"/>
      <c r="AC45" s="77">
        <v>-13</v>
      </c>
      <c r="AD45" s="73">
        <v>-8</v>
      </c>
      <c r="AE45" s="73"/>
      <c r="AF45" s="136"/>
      <c r="AG45" s="148"/>
      <c r="AH45" s="73"/>
      <c r="AI45" s="73"/>
      <c r="AJ45" s="136"/>
      <c r="AK45" s="148"/>
      <c r="AL45" s="73"/>
      <c r="AM45" s="73"/>
      <c r="AN45" s="136"/>
      <c r="AO45" s="148"/>
      <c r="AP45" s="73"/>
      <c r="AQ45" s="73"/>
      <c r="AR45" s="136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</row>
    <row r="46" spans="2:80" ht="15" customHeight="1" x14ac:dyDescent="0.5">
      <c r="B46" s="71" t="s">
        <v>177</v>
      </c>
      <c r="C46" s="5"/>
      <c r="D46" s="217"/>
      <c r="E46" s="403"/>
      <c r="F46" s="403">
        <v>113930</v>
      </c>
      <c r="G46" s="77"/>
      <c r="H46" s="77">
        <v>75967</v>
      </c>
      <c r="I46" s="77">
        <v>73391</v>
      </c>
      <c r="J46" s="73"/>
      <c r="K46" s="73"/>
      <c r="L46" s="5"/>
      <c r="M46" s="217"/>
      <c r="N46" s="77"/>
      <c r="O46" s="77"/>
      <c r="P46" s="77"/>
      <c r="Q46" s="115"/>
      <c r="R46" s="77"/>
      <c r="S46" s="77"/>
      <c r="T46" s="77"/>
      <c r="U46" s="115"/>
      <c r="V46" s="77"/>
      <c r="W46" s="77">
        <v>14880</v>
      </c>
      <c r="X46" s="403">
        <v>99050</v>
      </c>
      <c r="Y46" s="115"/>
      <c r="Z46" s="77"/>
      <c r="AA46" s="77"/>
      <c r="AB46" s="121"/>
      <c r="AC46" s="77">
        <v>-2580</v>
      </c>
      <c r="AD46" s="73"/>
      <c r="AE46" s="77">
        <v>78547</v>
      </c>
      <c r="AF46" s="136"/>
      <c r="AG46" s="115">
        <v>-1609</v>
      </c>
      <c r="AH46" s="77">
        <v>75000</v>
      </c>
      <c r="AI46" s="73"/>
      <c r="AJ46" s="136"/>
      <c r="AK46" s="115"/>
      <c r="AL46" s="77"/>
      <c r="AM46" s="73"/>
      <c r="AN46" s="136"/>
      <c r="AO46" s="115"/>
      <c r="AP46" s="77"/>
      <c r="AQ46" s="73"/>
      <c r="AR46" s="136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</row>
    <row r="47" spans="2:80" ht="15" customHeight="1" x14ac:dyDescent="0.5">
      <c r="B47" s="71" t="s">
        <v>178</v>
      </c>
      <c r="C47" s="5"/>
      <c r="D47" s="217"/>
      <c r="E47" s="403">
        <v>-118450</v>
      </c>
      <c r="F47" s="403">
        <v>-150000</v>
      </c>
      <c r="G47" s="77"/>
      <c r="H47" s="77"/>
      <c r="I47" s="77"/>
      <c r="J47" s="73"/>
      <c r="K47" s="73"/>
      <c r="L47" s="5"/>
      <c r="M47" s="217"/>
      <c r="N47" s="77"/>
      <c r="O47" s="77"/>
      <c r="P47" s="77"/>
      <c r="Q47" s="115"/>
      <c r="R47" s="77"/>
      <c r="S47" s="77">
        <v>-118450</v>
      </c>
      <c r="T47" s="77"/>
      <c r="U47" s="115"/>
      <c r="V47" s="77">
        <v>-57450</v>
      </c>
      <c r="W47" s="77"/>
      <c r="X47" s="403">
        <v>-92550</v>
      </c>
      <c r="Y47" s="115"/>
      <c r="Z47" s="77"/>
      <c r="AA47" s="77"/>
      <c r="AB47" s="121"/>
      <c r="AC47" s="77"/>
      <c r="AD47" s="73"/>
      <c r="AE47" s="77"/>
      <c r="AF47" s="136"/>
      <c r="AG47" s="115"/>
      <c r="AH47" s="77"/>
      <c r="AI47" s="73"/>
      <c r="AJ47" s="136"/>
      <c r="AK47" s="115"/>
      <c r="AL47" s="77"/>
      <c r="AM47" s="73"/>
      <c r="AN47" s="136"/>
      <c r="AO47" s="115"/>
      <c r="AP47" s="77"/>
      <c r="AQ47" s="73"/>
      <c r="AR47" s="136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</row>
    <row r="48" spans="2:80" ht="15" customHeight="1" x14ac:dyDescent="0.5">
      <c r="B48" s="71" t="s">
        <v>179</v>
      </c>
      <c r="C48" s="5"/>
      <c r="D48" s="217"/>
      <c r="E48" s="403">
        <v>-15098</v>
      </c>
      <c r="F48" s="403">
        <v>-4809</v>
      </c>
      <c r="G48" s="77">
        <v>-9188</v>
      </c>
      <c r="H48" s="77">
        <v>-6608</v>
      </c>
      <c r="I48" s="73"/>
      <c r="J48" s="73"/>
      <c r="K48" s="73"/>
      <c r="L48" s="5"/>
      <c r="M48" s="217"/>
      <c r="N48" s="77"/>
      <c r="O48" s="77"/>
      <c r="P48" s="77"/>
      <c r="Q48" s="115"/>
      <c r="R48" s="77"/>
      <c r="S48" s="77">
        <v>-2735</v>
      </c>
      <c r="T48" s="77">
        <v>-12363</v>
      </c>
      <c r="U48" s="115"/>
      <c r="V48" s="77">
        <v>-3519</v>
      </c>
      <c r="W48" s="77">
        <v>667</v>
      </c>
      <c r="X48" s="403">
        <v>-1957</v>
      </c>
      <c r="Y48" s="115"/>
      <c r="Z48" s="77">
        <v>-9188</v>
      </c>
      <c r="AA48" s="77"/>
      <c r="AB48" s="136"/>
      <c r="AC48" s="77">
        <v>2580</v>
      </c>
      <c r="AD48" s="77">
        <v>-9188</v>
      </c>
      <c r="AE48" s="73"/>
      <c r="AF48" s="136"/>
      <c r="AG48" s="148"/>
      <c r="AH48" s="73"/>
      <c r="AI48" s="73"/>
      <c r="AJ48" s="136"/>
      <c r="AK48" s="148"/>
      <c r="AL48" s="73"/>
      <c r="AM48" s="73"/>
      <c r="AN48" s="136"/>
      <c r="AO48" s="148"/>
      <c r="AP48" s="73"/>
      <c r="AQ48" s="73"/>
      <c r="AR48" s="136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</row>
    <row r="49" spans="2:80" ht="15" customHeight="1" thickBot="1" x14ac:dyDescent="0.55000000000000004">
      <c r="B49" s="65" t="s">
        <v>180</v>
      </c>
      <c r="C49" s="5"/>
      <c r="D49" s="211">
        <v>-11689</v>
      </c>
      <c r="E49" s="401">
        <v>-4601</v>
      </c>
      <c r="F49" s="401">
        <v>-1864</v>
      </c>
      <c r="G49" s="67">
        <v>-6930</v>
      </c>
      <c r="H49" s="67">
        <v>-2865</v>
      </c>
      <c r="I49" s="67">
        <v>-7309</v>
      </c>
      <c r="J49" s="67">
        <v>-4563</v>
      </c>
      <c r="K49" s="67">
        <v>6852</v>
      </c>
      <c r="L49" s="5"/>
      <c r="M49" s="211">
        <v>705</v>
      </c>
      <c r="N49" s="67">
        <v>-393</v>
      </c>
      <c r="O49" s="67">
        <v>-151</v>
      </c>
      <c r="P49" s="67">
        <v>-11850</v>
      </c>
      <c r="Q49" s="96">
        <v>-297</v>
      </c>
      <c r="R49" s="67">
        <v>-92</v>
      </c>
      <c r="S49" s="67">
        <v>-4021</v>
      </c>
      <c r="T49" s="67">
        <v>-191</v>
      </c>
      <c r="U49" s="96">
        <v>-136</v>
      </c>
      <c r="V49" s="67">
        <v>-274</v>
      </c>
      <c r="W49" s="67">
        <v>-899</v>
      </c>
      <c r="X49" s="401">
        <v>-555</v>
      </c>
      <c r="Y49" s="96">
        <v>-1270</v>
      </c>
      <c r="Z49" s="67">
        <v>-3199</v>
      </c>
      <c r="AA49" s="67">
        <v>-1315</v>
      </c>
      <c r="AB49" s="100">
        <v>-1146</v>
      </c>
      <c r="AC49" s="240">
        <v>333</v>
      </c>
      <c r="AD49" s="67">
        <v>-2273</v>
      </c>
      <c r="AE49" s="67">
        <v>-1096</v>
      </c>
      <c r="AF49" s="97">
        <v>171</v>
      </c>
      <c r="AG49" s="96">
        <v>-2238</v>
      </c>
      <c r="AH49" s="65">
        <v>-924</v>
      </c>
      <c r="AI49" s="67">
        <v>-3860</v>
      </c>
      <c r="AJ49" s="97">
        <v>-287</v>
      </c>
      <c r="AK49" s="134">
        <v>368</v>
      </c>
      <c r="AL49" s="69">
        <v>-525</v>
      </c>
      <c r="AM49" s="91">
        <v>-4656</v>
      </c>
      <c r="AN49" s="132">
        <v>250</v>
      </c>
      <c r="AO49" s="129">
        <v>11058</v>
      </c>
      <c r="AP49" s="69">
        <v>-188</v>
      </c>
      <c r="AQ49" s="91">
        <v>-2895</v>
      </c>
      <c r="AR49" s="104">
        <v>-1123</v>
      </c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</row>
    <row r="50" spans="2:80" ht="15" customHeight="1" x14ac:dyDescent="0.5">
      <c r="B50" s="11" t="s">
        <v>62</v>
      </c>
      <c r="C50" s="5"/>
      <c r="D50" s="647">
        <v>-16528</v>
      </c>
      <c r="E50" s="402">
        <v>652770</v>
      </c>
      <c r="F50" s="402">
        <v>194443</v>
      </c>
      <c r="G50" s="8">
        <v>381860</v>
      </c>
      <c r="H50" s="8">
        <v>283409</v>
      </c>
      <c r="I50" s="8">
        <v>66961</v>
      </c>
      <c r="J50" s="8">
        <v>36934</v>
      </c>
      <c r="K50" s="8">
        <v>161857</v>
      </c>
      <c r="L50" s="11"/>
      <c r="M50" s="647">
        <v>83810</v>
      </c>
      <c r="N50" s="8">
        <v>81672</v>
      </c>
      <c r="O50" s="8">
        <v>-75855</v>
      </c>
      <c r="P50" s="8">
        <v>-106155</v>
      </c>
      <c r="Q50" s="127">
        <v>179043</v>
      </c>
      <c r="R50" s="8">
        <v>26240</v>
      </c>
      <c r="S50" s="8">
        <v>364621</v>
      </c>
      <c r="T50" s="8">
        <v>82866</v>
      </c>
      <c r="U50" s="127">
        <v>-95193</v>
      </c>
      <c r="V50" s="8">
        <v>19587</v>
      </c>
      <c r="W50" s="8">
        <v>163550</v>
      </c>
      <c r="X50" s="402">
        <v>106499</v>
      </c>
      <c r="Y50" s="127">
        <v>224420</v>
      </c>
      <c r="Z50" s="8">
        <v>125555</v>
      </c>
      <c r="AA50" s="8">
        <v>54319</v>
      </c>
      <c r="AB50" s="131">
        <v>-22434</v>
      </c>
      <c r="AC50" s="8">
        <v>965</v>
      </c>
      <c r="AD50" s="8">
        <v>142548</v>
      </c>
      <c r="AE50" s="8">
        <v>81117</v>
      </c>
      <c r="AF50" s="131">
        <v>58779</v>
      </c>
      <c r="AG50" s="127">
        <v>-37823</v>
      </c>
      <c r="AH50" s="8">
        <v>83871</v>
      </c>
      <c r="AI50" s="8">
        <v>-14883</v>
      </c>
      <c r="AJ50" s="131">
        <v>35796</v>
      </c>
      <c r="AK50" s="127">
        <v>-65438</v>
      </c>
      <c r="AL50" s="8">
        <v>53091</v>
      </c>
      <c r="AM50" s="8">
        <v>105141</v>
      </c>
      <c r="AN50" s="131">
        <v>-55860</v>
      </c>
      <c r="AO50" s="127">
        <v>4168</v>
      </c>
      <c r="AP50" s="8">
        <v>29772</v>
      </c>
      <c r="AQ50" s="8">
        <v>58271</v>
      </c>
      <c r="AR50" s="131">
        <v>69646</v>
      </c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</row>
    <row r="51" spans="2:80" ht="15" customHeight="1" thickBot="1" x14ac:dyDescent="0.55000000000000004">
      <c r="B51" s="65" t="s">
        <v>165</v>
      </c>
      <c r="C51" s="5"/>
      <c r="D51" s="211">
        <v>716</v>
      </c>
      <c r="E51" s="401"/>
      <c r="F51" s="401"/>
      <c r="G51" s="90"/>
      <c r="H51" s="90"/>
      <c r="I51" s="90"/>
      <c r="J51" s="67">
        <v>9912</v>
      </c>
      <c r="K51" s="65"/>
      <c r="L51" s="11"/>
      <c r="M51" s="211">
        <v>716</v>
      </c>
      <c r="N51" s="67"/>
      <c r="O51" s="67"/>
      <c r="P51" s="67"/>
      <c r="Q51" s="96"/>
      <c r="R51" s="67"/>
      <c r="S51" s="67"/>
      <c r="T51" s="67"/>
      <c r="U51" s="96"/>
      <c r="V51" s="67"/>
      <c r="W51" s="67"/>
      <c r="X51" s="401"/>
      <c r="Y51" s="96"/>
      <c r="Z51" s="67"/>
      <c r="AA51" s="90"/>
      <c r="AB51" s="99"/>
      <c r="AC51" s="67">
        <v>-300</v>
      </c>
      <c r="AD51" s="65">
        <v>300</v>
      </c>
      <c r="AE51" s="92"/>
      <c r="AF51" s="93"/>
      <c r="AG51" s="135"/>
      <c r="AH51" s="65"/>
      <c r="AI51" s="92"/>
      <c r="AJ51" s="93"/>
      <c r="AK51" s="129">
        <v>9912</v>
      </c>
      <c r="AL51" s="65"/>
      <c r="AM51" s="92"/>
      <c r="AN51" s="93"/>
      <c r="AO51" s="129"/>
      <c r="AP51" s="65"/>
      <c r="AQ51" s="92"/>
      <c r="AR51" s="93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</row>
    <row r="52" spans="2:80" ht="15" customHeight="1" x14ac:dyDescent="0.5">
      <c r="B52" s="11" t="s">
        <v>181</v>
      </c>
      <c r="C52" s="5"/>
      <c r="D52" s="647">
        <v>-158396</v>
      </c>
      <c r="E52" s="402">
        <v>174257</v>
      </c>
      <c r="F52" s="402">
        <v>-90924</v>
      </c>
      <c r="G52" s="8">
        <v>-17535</v>
      </c>
      <c r="H52" s="8">
        <v>105469</v>
      </c>
      <c r="I52" s="8">
        <v>8370</v>
      </c>
      <c r="J52" s="8">
        <v>54936</v>
      </c>
      <c r="K52" s="8">
        <v>10406</v>
      </c>
      <c r="L52" s="5"/>
      <c r="M52" s="647">
        <v>7876</v>
      </c>
      <c r="N52" s="8">
        <v>-33999</v>
      </c>
      <c r="O52" s="8">
        <v>-46118</v>
      </c>
      <c r="P52" s="8">
        <v>-86155</v>
      </c>
      <c r="Q52" s="127">
        <v>148078</v>
      </c>
      <c r="R52" s="8">
        <v>12613</v>
      </c>
      <c r="S52" s="8">
        <v>21061</v>
      </c>
      <c r="T52" s="8">
        <v>-7494</v>
      </c>
      <c r="U52" s="127">
        <v>-55392</v>
      </c>
      <c r="V52" s="8">
        <v>-2363</v>
      </c>
      <c r="W52" s="8">
        <v>32317</v>
      </c>
      <c r="X52" s="402">
        <v>-65486</v>
      </c>
      <c r="Y52" s="127">
        <v>90165</v>
      </c>
      <c r="Z52" s="8">
        <v>-39169</v>
      </c>
      <c r="AA52" s="8">
        <v>-110331</v>
      </c>
      <c r="AB52" s="131">
        <v>41800</v>
      </c>
      <c r="AC52" s="8">
        <v>83140</v>
      </c>
      <c r="AD52" s="8">
        <v>33227</v>
      </c>
      <c r="AE52" s="8">
        <v>18806</v>
      </c>
      <c r="AF52" s="131">
        <v>-29704</v>
      </c>
      <c r="AG52" s="127">
        <v>-52845</v>
      </c>
      <c r="AH52" s="8">
        <v>53644</v>
      </c>
      <c r="AI52" s="8">
        <v>-6838</v>
      </c>
      <c r="AJ52" s="131">
        <v>14409</v>
      </c>
      <c r="AK52" s="127">
        <v>-34941</v>
      </c>
      <c r="AL52" s="8">
        <v>-46043</v>
      </c>
      <c r="AM52" s="8">
        <v>126405</v>
      </c>
      <c r="AN52" s="131">
        <v>9515</v>
      </c>
      <c r="AO52" s="127">
        <v>14991</v>
      </c>
      <c r="AP52" s="8">
        <v>5450</v>
      </c>
      <c r="AQ52" s="8">
        <v>-13835</v>
      </c>
      <c r="AR52" s="131">
        <v>3800</v>
      </c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</row>
    <row r="53" spans="2:80" ht="15" customHeight="1" thickBot="1" x14ac:dyDescent="0.55000000000000004">
      <c r="B53" s="65" t="s">
        <v>182</v>
      </c>
      <c r="C53" s="5"/>
      <c r="D53" s="211">
        <v>293159</v>
      </c>
      <c r="E53" s="401">
        <v>118902</v>
      </c>
      <c r="F53" s="401">
        <v>209826</v>
      </c>
      <c r="G53" s="67">
        <v>227361</v>
      </c>
      <c r="H53" s="67">
        <v>121892</v>
      </c>
      <c r="I53" s="67">
        <v>113522</v>
      </c>
      <c r="J53" s="67">
        <v>58586</v>
      </c>
      <c r="K53" s="67">
        <v>48180</v>
      </c>
      <c r="L53" s="5"/>
      <c r="M53" s="211">
        <v>-367890</v>
      </c>
      <c r="N53" s="67">
        <v>160886</v>
      </c>
      <c r="O53" s="67">
        <v>207004</v>
      </c>
      <c r="P53" s="67">
        <v>293159</v>
      </c>
      <c r="Q53" s="96">
        <v>145081</v>
      </c>
      <c r="R53" s="67">
        <v>132469</v>
      </c>
      <c r="S53" s="67">
        <v>111408</v>
      </c>
      <c r="T53" s="67">
        <v>118902</v>
      </c>
      <c r="U53" s="96">
        <v>174294</v>
      </c>
      <c r="V53" s="67">
        <v>176657</v>
      </c>
      <c r="W53" s="67">
        <v>144340</v>
      </c>
      <c r="X53" s="67">
        <v>209826</v>
      </c>
      <c r="Y53" s="96">
        <v>119661</v>
      </c>
      <c r="Z53" s="67">
        <v>158830</v>
      </c>
      <c r="AA53" s="67">
        <v>269161</v>
      </c>
      <c r="AB53" s="100">
        <v>227361</v>
      </c>
      <c r="AC53" s="67">
        <v>144221</v>
      </c>
      <c r="AD53" s="67">
        <v>110994</v>
      </c>
      <c r="AE53" s="67">
        <v>92188</v>
      </c>
      <c r="AF53" s="100">
        <v>121892</v>
      </c>
      <c r="AG53" s="96">
        <v>174737</v>
      </c>
      <c r="AH53" s="67">
        <v>121093</v>
      </c>
      <c r="AI53" s="67">
        <v>127931</v>
      </c>
      <c r="AJ53" s="100">
        <v>113522</v>
      </c>
      <c r="AK53" s="129">
        <v>148463</v>
      </c>
      <c r="AL53" s="91">
        <v>194506</v>
      </c>
      <c r="AM53" s="91">
        <v>68101</v>
      </c>
      <c r="AN53" s="104">
        <v>58586</v>
      </c>
      <c r="AO53" s="129">
        <v>43595</v>
      </c>
      <c r="AP53" s="91">
        <v>38145</v>
      </c>
      <c r="AQ53" s="91">
        <v>51980</v>
      </c>
      <c r="AR53" s="104">
        <v>48180</v>
      </c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</row>
    <row r="54" spans="2:80" ht="15" customHeight="1" thickBot="1" x14ac:dyDescent="0.55000000000000004">
      <c r="B54" s="66" t="s">
        <v>183</v>
      </c>
      <c r="C54" s="5"/>
      <c r="D54" s="219">
        <v>134763</v>
      </c>
      <c r="E54" s="404">
        <v>293159</v>
      </c>
      <c r="F54" s="404">
        <v>118902</v>
      </c>
      <c r="G54" s="90">
        <v>209826</v>
      </c>
      <c r="H54" s="90">
        <v>227361</v>
      </c>
      <c r="I54" s="90">
        <v>121892</v>
      </c>
      <c r="J54" s="90">
        <v>113522</v>
      </c>
      <c r="K54" s="90">
        <v>58586</v>
      </c>
      <c r="L54" s="11"/>
      <c r="M54" s="219">
        <v>-360014</v>
      </c>
      <c r="N54" s="90">
        <v>126887</v>
      </c>
      <c r="O54" s="90">
        <v>160886</v>
      </c>
      <c r="P54" s="90">
        <v>207004</v>
      </c>
      <c r="Q54" s="98">
        <v>293159</v>
      </c>
      <c r="R54" s="90">
        <v>145081</v>
      </c>
      <c r="S54" s="90">
        <v>132469</v>
      </c>
      <c r="T54" s="90">
        <v>111408</v>
      </c>
      <c r="U54" s="98">
        <v>118902</v>
      </c>
      <c r="V54" s="90">
        <v>174294</v>
      </c>
      <c r="W54" s="90">
        <v>176657</v>
      </c>
      <c r="X54" s="404">
        <v>144340</v>
      </c>
      <c r="Y54" s="98">
        <v>209826</v>
      </c>
      <c r="Z54" s="90">
        <v>119661</v>
      </c>
      <c r="AA54" s="90">
        <v>158830</v>
      </c>
      <c r="AB54" s="99">
        <v>269161</v>
      </c>
      <c r="AC54" s="89">
        <v>227361</v>
      </c>
      <c r="AD54" s="89">
        <v>144221</v>
      </c>
      <c r="AE54" s="89">
        <v>110994</v>
      </c>
      <c r="AF54" s="102">
        <v>92188</v>
      </c>
      <c r="AG54" s="101">
        <v>121892</v>
      </c>
      <c r="AH54" s="89">
        <v>174737</v>
      </c>
      <c r="AI54" s="89">
        <v>121093</v>
      </c>
      <c r="AJ54" s="102">
        <v>127931</v>
      </c>
      <c r="AK54" s="101">
        <v>113522</v>
      </c>
      <c r="AL54" s="89">
        <v>148463</v>
      </c>
      <c r="AM54" s="89">
        <v>194506</v>
      </c>
      <c r="AN54" s="102">
        <v>68101</v>
      </c>
      <c r="AO54" s="101">
        <v>58586</v>
      </c>
      <c r="AP54" s="89">
        <v>43595</v>
      </c>
      <c r="AQ54" s="89">
        <v>38145</v>
      </c>
      <c r="AR54" s="102">
        <v>51980</v>
      </c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</row>
    <row r="55" spans="2:80" ht="15" customHeight="1" x14ac:dyDescent="0.5">
      <c r="B55" s="70" t="s">
        <v>127</v>
      </c>
      <c r="C55" s="5"/>
      <c r="D55" s="217">
        <v>111434</v>
      </c>
      <c r="E55" s="403">
        <v>271938</v>
      </c>
      <c r="F55" s="403">
        <v>93212</v>
      </c>
      <c r="G55" s="77">
        <v>165285</v>
      </c>
      <c r="H55" s="77">
        <v>173718</v>
      </c>
      <c r="I55" s="77">
        <v>86771</v>
      </c>
      <c r="J55" s="77">
        <v>82278</v>
      </c>
      <c r="K55" s="77">
        <v>50718</v>
      </c>
      <c r="L55" s="5"/>
      <c r="M55" s="217">
        <v>-318529</v>
      </c>
      <c r="N55" s="77">
        <v>102973</v>
      </c>
      <c r="O55" s="77">
        <v>137526</v>
      </c>
      <c r="P55" s="77">
        <v>189464</v>
      </c>
      <c r="Q55" s="115">
        <v>271938</v>
      </c>
      <c r="R55" s="77">
        <v>130766</v>
      </c>
      <c r="S55" s="77">
        <v>118740</v>
      </c>
      <c r="T55" s="77">
        <v>86254</v>
      </c>
      <c r="U55" s="115">
        <v>93212</v>
      </c>
      <c r="V55" s="77">
        <v>156511</v>
      </c>
      <c r="W55" s="77">
        <v>158922</v>
      </c>
      <c r="X55" s="77">
        <v>129677</v>
      </c>
      <c r="Y55" s="115">
        <v>165285</v>
      </c>
      <c r="Z55" s="77">
        <v>104028</v>
      </c>
      <c r="AA55" s="77">
        <v>135919</v>
      </c>
      <c r="AB55" s="121">
        <v>224213</v>
      </c>
      <c r="AC55" s="77">
        <v>173718</v>
      </c>
      <c r="AD55" s="77">
        <v>121173</v>
      </c>
      <c r="AE55" s="77">
        <v>70914</v>
      </c>
      <c r="AF55" s="121">
        <v>67505</v>
      </c>
      <c r="AG55" s="115">
        <v>86771</v>
      </c>
      <c r="AH55" s="77">
        <v>155075</v>
      </c>
      <c r="AI55" s="77">
        <v>87748</v>
      </c>
      <c r="AJ55" s="121">
        <v>96157</v>
      </c>
      <c r="AK55" s="141">
        <v>82278</v>
      </c>
      <c r="AL55" s="122">
        <v>129873</v>
      </c>
      <c r="AM55" s="122">
        <v>52298</v>
      </c>
      <c r="AN55" s="123">
        <v>65472</v>
      </c>
      <c r="AO55" s="141">
        <v>50718</v>
      </c>
      <c r="AP55" s="122">
        <v>36812</v>
      </c>
      <c r="AQ55" s="122">
        <v>35890</v>
      </c>
      <c r="AR55" s="123">
        <v>49241</v>
      </c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</row>
    <row r="56" spans="2:80" ht="15" customHeight="1" thickBot="1" x14ac:dyDescent="0.55000000000000004">
      <c r="B56" s="65" t="s">
        <v>128</v>
      </c>
      <c r="C56" s="5"/>
      <c r="D56" s="211">
        <v>23329</v>
      </c>
      <c r="E56" s="401">
        <v>21221</v>
      </c>
      <c r="F56" s="401">
        <v>25690</v>
      </c>
      <c r="G56" s="67">
        <v>44541</v>
      </c>
      <c r="H56" s="67">
        <v>53643</v>
      </c>
      <c r="I56" s="67">
        <v>35121</v>
      </c>
      <c r="J56" s="67">
        <v>31244</v>
      </c>
      <c r="K56" s="67">
        <v>7868</v>
      </c>
      <c r="L56" s="5"/>
      <c r="M56" s="211">
        <v>-41485</v>
      </c>
      <c r="N56" s="67">
        <v>23914</v>
      </c>
      <c r="O56" s="67">
        <v>23360</v>
      </c>
      <c r="P56" s="67">
        <v>17540</v>
      </c>
      <c r="Q56" s="96">
        <v>21221</v>
      </c>
      <c r="R56" s="67">
        <v>14315</v>
      </c>
      <c r="S56" s="67">
        <v>13729</v>
      </c>
      <c r="T56" s="67">
        <v>25154</v>
      </c>
      <c r="U56" s="96">
        <v>25690</v>
      </c>
      <c r="V56" s="67">
        <v>17783</v>
      </c>
      <c r="W56" s="67">
        <v>17735</v>
      </c>
      <c r="X56" s="67">
        <v>14663</v>
      </c>
      <c r="Y56" s="96">
        <v>44541</v>
      </c>
      <c r="Z56" s="67">
        <v>15633</v>
      </c>
      <c r="AA56" s="67">
        <v>22911</v>
      </c>
      <c r="AB56" s="100">
        <v>44948</v>
      </c>
      <c r="AC56" s="240">
        <v>53643</v>
      </c>
      <c r="AD56" s="67">
        <v>23048</v>
      </c>
      <c r="AE56" s="67">
        <v>40080</v>
      </c>
      <c r="AF56" s="121">
        <v>24683</v>
      </c>
      <c r="AG56" s="96">
        <v>35121</v>
      </c>
      <c r="AH56" s="65">
        <v>19662</v>
      </c>
      <c r="AI56" s="67">
        <v>33345</v>
      </c>
      <c r="AJ56" s="97">
        <v>31774</v>
      </c>
      <c r="AK56" s="134">
        <v>31244</v>
      </c>
      <c r="AL56" s="69">
        <v>18590</v>
      </c>
      <c r="AM56" s="91">
        <v>142208</v>
      </c>
      <c r="AN56" s="132">
        <v>2629</v>
      </c>
      <c r="AO56" s="129">
        <v>7868</v>
      </c>
      <c r="AP56" s="69">
        <v>6783</v>
      </c>
      <c r="AQ56" s="91">
        <v>2255</v>
      </c>
      <c r="AR56" s="104">
        <v>2739</v>
      </c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</row>
    <row r="57" spans="2:80" ht="15" customHeight="1" thickBot="1" x14ac:dyDescent="0.55000000000000004">
      <c r="B57" s="66" t="s">
        <v>183</v>
      </c>
      <c r="C57" s="5"/>
      <c r="D57" s="219">
        <v>134763</v>
      </c>
      <c r="E57" s="404">
        <v>293159</v>
      </c>
      <c r="F57" s="404">
        <v>118902</v>
      </c>
      <c r="G57" s="90">
        <v>209826</v>
      </c>
      <c r="H57" s="90">
        <v>227361</v>
      </c>
      <c r="I57" s="90">
        <v>121892</v>
      </c>
      <c r="J57" s="90">
        <v>113522</v>
      </c>
      <c r="K57" s="90">
        <v>58586</v>
      </c>
      <c r="L57" s="11"/>
      <c r="M57" s="219">
        <v>-360014</v>
      </c>
      <c r="N57" s="90">
        <v>126887</v>
      </c>
      <c r="O57" s="90">
        <v>160886</v>
      </c>
      <c r="P57" s="90">
        <v>207004</v>
      </c>
      <c r="Q57" s="98">
        <v>293159</v>
      </c>
      <c r="R57" s="90">
        <v>145081</v>
      </c>
      <c r="S57" s="90">
        <v>132469</v>
      </c>
      <c r="T57" s="90">
        <v>111408</v>
      </c>
      <c r="U57" s="98">
        <v>118902</v>
      </c>
      <c r="V57" s="90">
        <v>174294</v>
      </c>
      <c r="W57" s="90">
        <v>176657</v>
      </c>
      <c r="X57" s="90">
        <v>144340</v>
      </c>
      <c r="Y57" s="98">
        <v>209826</v>
      </c>
      <c r="Z57" s="90">
        <v>119661</v>
      </c>
      <c r="AA57" s="90">
        <v>158830</v>
      </c>
      <c r="AB57" s="102">
        <v>269161</v>
      </c>
      <c r="AC57" s="89">
        <v>227361</v>
      </c>
      <c r="AD57" s="89">
        <v>144221</v>
      </c>
      <c r="AE57" s="89">
        <v>110994</v>
      </c>
      <c r="AF57" s="102">
        <v>92188</v>
      </c>
      <c r="AG57" s="101">
        <v>121892</v>
      </c>
      <c r="AH57" s="89">
        <v>174737</v>
      </c>
      <c r="AI57" s="89">
        <v>121093</v>
      </c>
      <c r="AJ57" s="102">
        <v>127931</v>
      </c>
      <c r="AK57" s="101">
        <v>113522</v>
      </c>
      <c r="AL57" s="89">
        <v>148463</v>
      </c>
      <c r="AM57" s="89">
        <v>194506</v>
      </c>
      <c r="AN57" s="102">
        <v>68101</v>
      </c>
      <c r="AO57" s="101">
        <v>58586</v>
      </c>
      <c r="AP57" s="89">
        <v>43595</v>
      </c>
      <c r="AQ57" s="89">
        <v>38145</v>
      </c>
      <c r="AR57" s="102">
        <v>51980</v>
      </c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</row>
    <row r="58" spans="2:80" x14ac:dyDescent="0.5">
      <c r="R58" s="595"/>
      <c r="S58" s="595"/>
      <c r="T58" s="595"/>
      <c r="X58"/>
      <c r="Z58" s="1"/>
      <c r="AA58" s="1"/>
      <c r="AB58" s="1"/>
      <c r="AI58" s="19"/>
      <c r="AJ58" s="19"/>
      <c r="AK58" s="270"/>
      <c r="AL58" s="270"/>
      <c r="AM58" s="270"/>
      <c r="AN58" s="270"/>
      <c r="AO58" s="270"/>
      <c r="AP58" s="270"/>
      <c r="AQ58" s="270"/>
      <c r="AR58" s="270"/>
    </row>
    <row r="59" spans="2:80" ht="15" customHeight="1" x14ac:dyDescent="0.5">
      <c r="B59" s="5" t="s">
        <v>111</v>
      </c>
      <c r="Q59" s="14"/>
      <c r="R59" s="14"/>
      <c r="S59" s="14"/>
      <c r="T59" s="14"/>
      <c r="AB59" s="380"/>
      <c r="AI59" s="19"/>
      <c r="AJ59" s="19"/>
      <c r="AK59" s="270"/>
      <c r="AL59" s="270"/>
      <c r="AM59" s="270"/>
      <c r="AN59" s="270"/>
      <c r="AO59" s="270"/>
      <c r="AP59" s="270"/>
      <c r="AQ59" s="270"/>
      <c r="AR59" s="270"/>
    </row>
    <row r="60" spans="2:80" ht="15" customHeight="1" x14ac:dyDescent="0.5">
      <c r="B60" s="7"/>
      <c r="F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380"/>
      <c r="AA60" s="380"/>
      <c r="AB60" s="380"/>
    </row>
    <row r="61" spans="2:80" ht="15" customHeight="1" x14ac:dyDescent="0.5">
      <c r="L61" s="14"/>
      <c r="Z61" s="1"/>
      <c r="AA61" s="1"/>
      <c r="AB61" s="1"/>
    </row>
    <row r="62" spans="2:80" x14ac:dyDescent="0.5">
      <c r="Z62" s="1"/>
      <c r="AA62" s="1"/>
      <c r="AB62" s="1"/>
    </row>
    <row r="63" spans="2:80" x14ac:dyDescent="0.5">
      <c r="Z63" s="1"/>
      <c r="AA63" s="1"/>
      <c r="AB63" s="1"/>
    </row>
    <row r="64" spans="2:80" x14ac:dyDescent="0.5">
      <c r="Z64" s="1"/>
      <c r="AA64" s="1"/>
      <c r="AB64" s="1"/>
    </row>
    <row r="65" spans="26:33" x14ac:dyDescent="0.5">
      <c r="Z65" s="1"/>
      <c r="AA65" s="1"/>
      <c r="AB65" s="1"/>
    </row>
    <row r="66" spans="26:33" x14ac:dyDescent="0.5">
      <c r="Z66" s="1"/>
      <c r="AA66" s="1"/>
      <c r="AB66" s="1"/>
    </row>
    <row r="67" spans="26:33" x14ac:dyDescent="0.5">
      <c r="AG67" s="20"/>
    </row>
    <row r="68" spans="26:33" x14ac:dyDescent="0.5">
      <c r="AF68" s="383"/>
      <c r="AG68" s="20"/>
    </row>
    <row r="69" spans="26:33" x14ac:dyDescent="0.5">
      <c r="AG69" s="20"/>
    </row>
    <row r="70" spans="26:33" x14ac:dyDescent="0.5">
      <c r="AF70" s="382"/>
      <c r="AG70" s="19"/>
    </row>
    <row r="71" spans="26:33" x14ac:dyDescent="0.5">
      <c r="AF71" s="382"/>
    </row>
    <row r="72" spans="26:33" x14ac:dyDescent="0.5">
      <c r="AF72" s="382"/>
    </row>
    <row r="73" spans="26:33" x14ac:dyDescent="0.5">
      <c r="AF73" s="382"/>
    </row>
    <row r="74" spans="26:33" x14ac:dyDescent="0.5">
      <c r="AF74" s="383"/>
      <c r="AG74" s="20"/>
    </row>
    <row r="75" spans="26:33" x14ac:dyDescent="0.5">
      <c r="AF75" s="382"/>
    </row>
    <row r="76" spans="26:33" x14ac:dyDescent="0.5">
      <c r="AF76" s="382"/>
    </row>
    <row r="77" spans="26:33" x14ac:dyDescent="0.5">
      <c r="AF77" s="382"/>
    </row>
    <row r="78" spans="26:33" x14ac:dyDescent="0.5">
      <c r="AF78" s="382"/>
    </row>
    <row r="79" spans="26:33" x14ac:dyDescent="0.5">
      <c r="AF79" s="383"/>
    </row>
  </sheetData>
  <mergeCells count="33">
    <mergeCell ref="AL1:AL2"/>
    <mergeCell ref="AM1:AM2"/>
    <mergeCell ref="AN1:AN2"/>
    <mergeCell ref="AO1:AO2"/>
    <mergeCell ref="AP1:AP2"/>
    <mergeCell ref="AR1:AR2"/>
    <mergeCell ref="AK14:AK15"/>
    <mergeCell ref="AL14:AL15"/>
    <mergeCell ref="AM14:AM15"/>
    <mergeCell ref="AN14:AN15"/>
    <mergeCell ref="AO14:AO15"/>
    <mergeCell ref="AP14:AP15"/>
    <mergeCell ref="AN12:AN13"/>
    <mergeCell ref="AO12:AO13"/>
    <mergeCell ref="AP12:AP13"/>
    <mergeCell ref="AQ12:AQ13"/>
    <mergeCell ref="AR12:AR13"/>
    <mergeCell ref="AK12:AK13"/>
    <mergeCell ref="AL12:AL13"/>
    <mergeCell ref="AM12:AM13"/>
    <mergeCell ref="AQ1:AQ2"/>
    <mergeCell ref="AQ14:AQ15"/>
    <mergeCell ref="AR14:AR15"/>
    <mergeCell ref="J14:J15"/>
    <mergeCell ref="K14:K15"/>
    <mergeCell ref="AH12:AH13"/>
    <mergeCell ref="AI12:AI13"/>
    <mergeCell ref="AJ12:AJ13"/>
    <mergeCell ref="AC12:AC13"/>
    <mergeCell ref="AD12:AD13"/>
    <mergeCell ref="AE12:AE13"/>
    <mergeCell ref="AF12:AF13"/>
    <mergeCell ref="AG12:AG13"/>
  </mergeCells>
  <conditionalFormatting sqref="AU7:AZ57 BD7:CB57">
    <cfRule type="cellIs" dxfId="0" priority="1" operator="equal">
      <formula>FALSE</formula>
    </cfRule>
  </conditionalFormatting>
  <hyperlinks>
    <hyperlink ref="A1" location="'Table of Contents (Hyperlinks)'!A1" display="Home" xr:uid="{D50F977A-F0D8-4C3A-82D9-782DAB35A77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51FE-D8FC-4DB9-A4B8-6094F4DA6CB3}">
  <sheetPr codeName="Sheet9">
    <tabColor rgb="FFCCE7E5"/>
  </sheetPr>
  <dimension ref="A1:AG49"/>
  <sheetViews>
    <sheetView showGridLines="0" zoomScale="57" zoomScaleNormal="100" workbookViewId="0">
      <selection activeCell="B3" sqref="B3"/>
    </sheetView>
  </sheetViews>
  <sheetFormatPr defaultColWidth="8.9140625" defaultRowHeight="15.5" outlineLevelRow="2" outlineLevelCol="1" x14ac:dyDescent="0.5"/>
  <cols>
    <col min="1" max="1" width="5.4140625" style="1" bestFit="1" customWidth="1"/>
    <col min="2" max="2" width="32.4140625" style="1" customWidth="1"/>
    <col min="3" max="3" width="2" style="1" customWidth="1"/>
    <col min="4" max="8" width="8.9140625" style="1"/>
    <col min="9" max="9" width="0" style="1" hidden="1" customWidth="1" outlineLevel="1"/>
    <col min="10" max="11" width="8.9140625" style="1" hidden="1" customWidth="1" outlineLevel="1"/>
    <col min="12" max="12" width="2" style="1" customWidth="1" collapsed="1"/>
    <col min="13" max="31" width="8.9140625" style="1" customWidth="1"/>
    <col min="32" max="32" width="2" style="1" customWidth="1"/>
    <col min="33" max="16384" width="8.9140625" style="1"/>
  </cols>
  <sheetData>
    <row r="1" spans="1:33" x14ac:dyDescent="0.5">
      <c r="A1" s="159" t="s">
        <v>24</v>
      </c>
    </row>
    <row r="3" spans="1:33" ht="22.5" x14ac:dyDescent="0.7">
      <c r="B3" s="15" t="s">
        <v>208</v>
      </c>
    </row>
    <row r="4" spans="1:33" x14ac:dyDescent="0.5">
      <c r="D4" s="14"/>
      <c r="E4" s="14"/>
      <c r="AA4" s="351"/>
      <c r="AE4" s="351"/>
    </row>
    <row r="5" spans="1:33" x14ac:dyDescent="0.5">
      <c r="A5" s="5"/>
      <c r="B5" s="5"/>
      <c r="C5" s="5"/>
      <c r="D5" s="62" t="s">
        <v>26</v>
      </c>
      <c r="E5" s="62" t="s">
        <v>26</v>
      </c>
      <c r="F5" s="62" t="s">
        <v>26</v>
      </c>
      <c r="G5" s="62" t="s">
        <v>26</v>
      </c>
      <c r="H5" s="62" t="s">
        <v>26</v>
      </c>
      <c r="I5" s="62" t="s">
        <v>26</v>
      </c>
      <c r="J5" s="62" t="s">
        <v>26</v>
      </c>
      <c r="K5" s="62" t="s">
        <v>26</v>
      </c>
      <c r="L5" s="124"/>
      <c r="M5" s="62" t="s">
        <v>9</v>
      </c>
      <c r="N5" s="62" t="s">
        <v>12</v>
      </c>
      <c r="O5" s="62" t="s">
        <v>14</v>
      </c>
      <c r="P5" s="125" t="s">
        <v>17</v>
      </c>
      <c r="Q5" s="126" t="s">
        <v>9</v>
      </c>
      <c r="R5" s="62" t="s">
        <v>12</v>
      </c>
      <c r="S5" s="62" t="s">
        <v>14</v>
      </c>
      <c r="T5" s="62" t="s">
        <v>17</v>
      </c>
      <c r="U5" s="126" t="s">
        <v>9</v>
      </c>
      <c r="V5" s="62" t="s">
        <v>12</v>
      </c>
      <c r="W5" s="62" t="s">
        <v>14</v>
      </c>
      <c r="X5" s="386" t="s">
        <v>17</v>
      </c>
      <c r="Y5" s="126" t="s">
        <v>9</v>
      </c>
      <c r="Z5" s="62" t="s">
        <v>12</v>
      </c>
      <c r="AA5" s="62" t="s">
        <v>14</v>
      </c>
      <c r="AB5" s="125" t="s">
        <v>17</v>
      </c>
      <c r="AC5" s="126" t="s">
        <v>9</v>
      </c>
      <c r="AD5" s="62" t="s">
        <v>12</v>
      </c>
      <c r="AE5" s="62" t="s">
        <v>14</v>
      </c>
      <c r="AF5" s="62"/>
    </row>
    <row r="6" spans="1:33" ht="16" thickBot="1" x14ac:dyDescent="0.55000000000000004">
      <c r="A6" s="5"/>
      <c r="B6" s="18" t="s">
        <v>27</v>
      </c>
      <c r="C6" s="5"/>
      <c r="D6" s="345">
        <v>2025</v>
      </c>
      <c r="E6" s="345">
        <v>2024</v>
      </c>
      <c r="F6" s="345">
        <v>2023</v>
      </c>
      <c r="G6" s="345">
        <v>2022</v>
      </c>
      <c r="H6" s="345">
        <v>2021</v>
      </c>
      <c r="I6" s="345">
        <v>2020</v>
      </c>
      <c r="J6" s="346">
        <v>2019</v>
      </c>
      <c r="K6" s="64" t="s">
        <v>28</v>
      </c>
      <c r="L6" s="124"/>
      <c r="M6" s="63">
        <v>2025</v>
      </c>
      <c r="N6" s="63">
        <v>2025</v>
      </c>
      <c r="O6" s="63">
        <v>2025</v>
      </c>
      <c r="P6" s="339">
        <v>2025</v>
      </c>
      <c r="Q6" s="340">
        <v>2024</v>
      </c>
      <c r="R6" s="63">
        <v>2024</v>
      </c>
      <c r="S6" s="63">
        <v>2024</v>
      </c>
      <c r="T6" s="63">
        <v>2024</v>
      </c>
      <c r="U6" s="340">
        <v>2023</v>
      </c>
      <c r="V6" s="63">
        <v>2023</v>
      </c>
      <c r="W6" s="63">
        <v>2023</v>
      </c>
      <c r="X6" s="406">
        <v>2023</v>
      </c>
      <c r="Y6" s="340">
        <v>2022</v>
      </c>
      <c r="Z6" s="63">
        <v>2022</v>
      </c>
      <c r="AA6" s="63">
        <v>2022</v>
      </c>
      <c r="AB6" s="339">
        <v>2022</v>
      </c>
      <c r="AC6" s="340">
        <v>2021</v>
      </c>
      <c r="AD6" s="63">
        <v>2021</v>
      </c>
      <c r="AE6" s="63">
        <v>2021</v>
      </c>
      <c r="AF6" s="18"/>
    </row>
    <row r="7" spans="1:33" x14ac:dyDescent="0.5">
      <c r="A7" s="5"/>
      <c r="B7" s="70" t="s">
        <v>29</v>
      </c>
      <c r="C7" s="5"/>
      <c r="D7" s="217">
        <v>100140</v>
      </c>
      <c r="E7" s="77">
        <v>54770</v>
      </c>
      <c r="F7" s="122">
        <v>113183</v>
      </c>
      <c r="G7" s="122">
        <v>229458</v>
      </c>
      <c r="H7" s="122">
        <v>140922</v>
      </c>
      <c r="I7" s="122">
        <v>14955</v>
      </c>
      <c r="J7" s="122">
        <v>150467</v>
      </c>
      <c r="K7" s="122">
        <v>64798</v>
      </c>
      <c r="L7" s="5"/>
      <c r="M7" s="217">
        <v>52239</v>
      </c>
      <c r="N7" s="77">
        <v>13532</v>
      </c>
      <c r="O7" s="77">
        <v>14369</v>
      </c>
      <c r="P7" s="121">
        <v>20000</v>
      </c>
      <c r="Q7" s="77">
        <v>29312</v>
      </c>
      <c r="R7" s="77">
        <v>6672</v>
      </c>
      <c r="S7" s="77">
        <v>9249</v>
      </c>
      <c r="T7" s="122">
        <v>9537</v>
      </c>
      <c r="U7" s="141">
        <v>39443</v>
      </c>
      <c r="V7" s="77">
        <v>37343</v>
      </c>
      <c r="W7" s="77">
        <v>23810</v>
      </c>
      <c r="X7" s="407">
        <v>12587</v>
      </c>
      <c r="Y7" s="141">
        <v>27366</v>
      </c>
      <c r="Z7" s="77">
        <v>16207</v>
      </c>
      <c r="AA7" s="122">
        <v>10843</v>
      </c>
      <c r="AB7" s="123">
        <v>175042</v>
      </c>
      <c r="AC7" s="141">
        <v>124848</v>
      </c>
      <c r="AD7" s="122">
        <v>5910</v>
      </c>
      <c r="AE7" s="122">
        <v>5562</v>
      </c>
      <c r="AF7" s="6"/>
    </row>
    <row r="8" spans="1:33" hidden="1" outlineLevel="1" x14ac:dyDescent="0.5">
      <c r="A8" s="5"/>
      <c r="B8" s="165" t="s">
        <v>30</v>
      </c>
      <c r="C8" s="5"/>
      <c r="D8" s="214">
        <v>422</v>
      </c>
      <c r="E8" s="80">
        <v>952</v>
      </c>
      <c r="F8" s="80">
        <v>32506</v>
      </c>
      <c r="G8" s="80">
        <v>180937</v>
      </c>
      <c r="H8" s="80">
        <v>103353</v>
      </c>
      <c r="I8" s="80">
        <v>279</v>
      </c>
      <c r="J8" s="80">
        <v>146491</v>
      </c>
      <c r="K8" s="80">
        <v>61027</v>
      </c>
      <c r="L8" s="5"/>
      <c r="M8" s="434"/>
      <c r="N8" s="670"/>
      <c r="O8" s="670"/>
      <c r="P8" s="665"/>
      <c r="Q8" s="670"/>
      <c r="R8" s="434"/>
      <c r="S8" s="434"/>
      <c r="T8" s="469"/>
      <c r="U8" s="354"/>
      <c r="V8" s="434"/>
      <c r="W8" s="434"/>
      <c r="X8" s="352"/>
      <c r="Y8" s="354"/>
      <c r="Z8" s="434"/>
      <c r="AA8" s="352"/>
      <c r="AB8" s="353"/>
      <c r="AC8" s="354"/>
      <c r="AD8" s="352"/>
      <c r="AE8" s="352"/>
      <c r="AF8" s="6"/>
    </row>
    <row r="9" spans="1:33" hidden="1" outlineLevel="2" x14ac:dyDescent="0.5">
      <c r="A9" s="5"/>
      <c r="B9" s="163" t="s">
        <v>31</v>
      </c>
      <c r="C9" s="5"/>
      <c r="D9" s="214">
        <v>422</v>
      </c>
      <c r="E9" s="80">
        <v>747</v>
      </c>
      <c r="F9" s="80">
        <v>15324</v>
      </c>
      <c r="G9" s="80">
        <v>8893</v>
      </c>
      <c r="H9" s="80">
        <v>103353</v>
      </c>
      <c r="I9" s="80">
        <v>113</v>
      </c>
      <c r="J9" s="80">
        <v>146659</v>
      </c>
      <c r="K9" s="80">
        <v>6493</v>
      </c>
      <c r="L9" s="5"/>
      <c r="M9" s="434"/>
      <c r="N9" s="670"/>
      <c r="O9" s="670"/>
      <c r="P9" s="665"/>
      <c r="Q9" s="670"/>
      <c r="R9" s="434"/>
      <c r="S9" s="434"/>
      <c r="T9" s="469"/>
      <c r="U9" s="354"/>
      <c r="V9" s="434"/>
      <c r="W9" s="434"/>
      <c r="X9" s="352"/>
      <c r="Y9" s="354"/>
      <c r="Z9" s="434"/>
      <c r="AA9" s="352"/>
      <c r="AB9" s="353"/>
      <c r="AC9" s="354"/>
      <c r="AD9" s="352"/>
      <c r="AE9" s="352"/>
      <c r="AF9" s="6"/>
    </row>
    <row r="10" spans="1:33" hidden="1" outlineLevel="2" x14ac:dyDescent="0.5">
      <c r="A10" s="5"/>
      <c r="B10" s="163" t="s">
        <v>32</v>
      </c>
      <c r="C10" s="5"/>
      <c r="D10" s="214">
        <v>0</v>
      </c>
      <c r="E10" s="80">
        <v>205</v>
      </c>
      <c r="F10" s="80">
        <v>17182</v>
      </c>
      <c r="G10" s="80">
        <v>172044</v>
      </c>
      <c r="H10" s="80"/>
      <c r="I10" s="80">
        <v>166</v>
      </c>
      <c r="J10" s="80">
        <v>-168</v>
      </c>
      <c r="K10" s="80">
        <v>54534</v>
      </c>
      <c r="L10" s="5"/>
      <c r="M10" s="434"/>
      <c r="N10" s="670"/>
      <c r="O10" s="670"/>
      <c r="P10" s="665"/>
      <c r="Q10" s="670"/>
      <c r="R10" s="434"/>
      <c r="S10" s="434"/>
      <c r="T10" s="469"/>
      <c r="U10" s="354"/>
      <c r="V10" s="434"/>
      <c r="W10" s="434"/>
      <c r="X10" s="352"/>
      <c r="Y10" s="354"/>
      <c r="Z10" s="434"/>
      <c r="AA10" s="352"/>
      <c r="AB10" s="353"/>
      <c r="AC10" s="354"/>
      <c r="AD10" s="352"/>
      <c r="AE10" s="352"/>
      <c r="AF10" s="6"/>
    </row>
    <row r="11" spans="1:33" hidden="1" outlineLevel="1" x14ac:dyDescent="0.5">
      <c r="A11" s="5"/>
      <c r="B11" s="165" t="s">
        <v>209</v>
      </c>
      <c r="C11" s="5"/>
      <c r="D11" s="214">
        <v>90452</v>
      </c>
      <c r="E11" s="80">
        <v>33964</v>
      </c>
      <c r="F11" s="80">
        <v>72397</v>
      </c>
      <c r="G11" s="80">
        <v>41026</v>
      </c>
      <c r="H11" s="80">
        <v>32476</v>
      </c>
      <c r="I11" s="80">
        <v>10515</v>
      </c>
      <c r="J11" s="122"/>
      <c r="K11" s="122"/>
      <c r="L11" s="5"/>
      <c r="M11" s="434"/>
      <c r="N11" s="670"/>
      <c r="O11" s="670"/>
      <c r="P11" s="665"/>
      <c r="Q11" s="670"/>
      <c r="R11" s="434"/>
      <c r="S11" s="434"/>
      <c r="T11" s="469"/>
      <c r="U11" s="354"/>
      <c r="V11" s="434"/>
      <c r="W11" s="434"/>
      <c r="X11" s="352"/>
      <c r="Y11" s="354"/>
      <c r="Z11" s="434"/>
      <c r="AA11" s="352"/>
      <c r="AB11" s="353"/>
      <c r="AC11" s="354"/>
      <c r="AD11" s="352"/>
      <c r="AE11" s="352"/>
      <c r="AF11" s="6"/>
    </row>
    <row r="12" spans="1:33" hidden="1" outlineLevel="2" x14ac:dyDescent="0.5">
      <c r="A12" s="5"/>
      <c r="B12" s="163" t="s">
        <v>31</v>
      </c>
      <c r="C12" s="5"/>
      <c r="D12" s="214">
        <v>8432</v>
      </c>
      <c r="E12" s="80">
        <v>5191</v>
      </c>
      <c r="F12" s="80">
        <v>24490</v>
      </c>
      <c r="G12" s="80">
        <v>12802</v>
      </c>
      <c r="H12" s="80">
        <v>15438</v>
      </c>
      <c r="I12" s="80">
        <v>7969</v>
      </c>
      <c r="J12" s="122"/>
      <c r="K12" s="122"/>
      <c r="L12" s="5"/>
      <c r="M12" s="434"/>
      <c r="N12" s="670"/>
      <c r="O12" s="670"/>
      <c r="P12" s="665"/>
      <c r="Q12" s="670"/>
      <c r="R12" s="434"/>
      <c r="S12" s="434"/>
      <c r="T12" s="469"/>
      <c r="U12" s="354"/>
      <c r="V12" s="434"/>
      <c r="W12" s="434"/>
      <c r="X12" s="352"/>
      <c r="Y12" s="354"/>
      <c r="Z12" s="434"/>
      <c r="AA12" s="352"/>
      <c r="AB12" s="353"/>
      <c r="AC12" s="354"/>
      <c r="AD12" s="352"/>
      <c r="AE12" s="352"/>
      <c r="AF12" s="6"/>
    </row>
    <row r="13" spans="1:33" hidden="1" outlineLevel="2" x14ac:dyDescent="0.5">
      <c r="A13" s="5"/>
      <c r="B13" s="163" t="s">
        <v>32</v>
      </c>
      <c r="C13" s="5"/>
      <c r="D13" s="214">
        <v>77874</v>
      </c>
      <c r="E13" s="80">
        <v>27287</v>
      </c>
      <c r="F13" s="80">
        <v>45444</v>
      </c>
      <c r="G13" s="80">
        <v>28224</v>
      </c>
      <c r="H13" s="80">
        <v>17038</v>
      </c>
      <c r="I13" s="80">
        <v>2546</v>
      </c>
      <c r="J13" s="122"/>
      <c r="K13" s="122"/>
      <c r="L13" s="5"/>
      <c r="M13" s="434"/>
      <c r="N13" s="670"/>
      <c r="O13" s="670"/>
      <c r="P13" s="665"/>
      <c r="Q13" s="670"/>
      <c r="R13" s="434"/>
      <c r="S13" s="434"/>
      <c r="T13" s="469"/>
      <c r="U13" s="354"/>
      <c r="V13" s="434"/>
      <c r="W13" s="434"/>
      <c r="X13" s="352"/>
      <c r="Y13" s="354"/>
      <c r="Z13" s="434"/>
      <c r="AA13" s="352"/>
      <c r="AB13" s="353"/>
      <c r="AC13" s="354"/>
      <c r="AD13" s="352"/>
      <c r="AE13" s="352"/>
      <c r="AF13" s="6"/>
    </row>
    <row r="14" spans="1:33" hidden="1" outlineLevel="2" x14ac:dyDescent="0.5">
      <c r="A14" s="5"/>
      <c r="B14" s="163" t="s">
        <v>33</v>
      </c>
      <c r="C14" s="5"/>
      <c r="D14" s="214">
        <v>4146</v>
      </c>
      <c r="E14" s="80">
        <v>1486</v>
      </c>
      <c r="F14" s="80">
        <v>2463</v>
      </c>
      <c r="G14" s="80"/>
      <c r="H14" s="80"/>
      <c r="I14" s="80"/>
      <c r="J14" s="122"/>
      <c r="K14" s="122"/>
      <c r="L14" s="5"/>
      <c r="M14" s="434"/>
      <c r="N14" s="670"/>
      <c r="O14" s="670"/>
      <c r="P14" s="665"/>
      <c r="Q14" s="670"/>
      <c r="R14" s="434"/>
      <c r="S14" s="434"/>
      <c r="T14" s="469"/>
      <c r="U14" s="354"/>
      <c r="V14" s="434"/>
      <c r="W14" s="434"/>
      <c r="X14" s="352"/>
      <c r="Y14" s="354"/>
      <c r="Z14" s="434"/>
      <c r="AA14" s="352"/>
      <c r="AB14" s="353"/>
      <c r="AC14" s="354"/>
      <c r="AD14" s="352"/>
      <c r="AE14" s="352"/>
      <c r="AF14" s="6"/>
    </row>
    <row r="15" spans="1:33" hidden="1" outlineLevel="1" x14ac:dyDescent="0.5">
      <c r="A15" s="5"/>
      <c r="B15" s="166" t="s">
        <v>35</v>
      </c>
      <c r="C15" s="5"/>
      <c r="D15" s="214">
        <v>9266</v>
      </c>
      <c r="E15" s="80">
        <v>7838</v>
      </c>
      <c r="F15" s="80">
        <v>8280</v>
      </c>
      <c r="G15" s="80">
        <v>7495</v>
      </c>
      <c r="H15" s="80">
        <v>5093</v>
      </c>
      <c r="I15" s="80">
        <v>4161</v>
      </c>
      <c r="J15" s="80">
        <v>3976</v>
      </c>
      <c r="K15" s="80">
        <v>3771</v>
      </c>
      <c r="L15" s="5"/>
      <c r="M15" s="434"/>
      <c r="N15" s="670"/>
      <c r="O15" s="670"/>
      <c r="P15" s="665"/>
      <c r="Q15" s="670"/>
      <c r="R15" s="434"/>
      <c r="S15" s="434"/>
      <c r="T15" s="469"/>
      <c r="U15" s="354"/>
      <c r="V15" s="434"/>
      <c r="W15" s="434"/>
      <c r="X15" s="352"/>
      <c r="Y15" s="354"/>
      <c r="Z15" s="434"/>
      <c r="AA15" s="352"/>
      <c r="AB15" s="353"/>
      <c r="AC15" s="354"/>
      <c r="AD15" s="352"/>
      <c r="AE15" s="352"/>
      <c r="AF15" s="6"/>
      <c r="AG15" s="14"/>
    </row>
    <row r="16" spans="1:33" hidden="1" outlineLevel="1" x14ac:dyDescent="0.5">
      <c r="A16" s="5"/>
      <c r="B16" s="163" t="s">
        <v>31</v>
      </c>
      <c r="C16" s="5"/>
      <c r="D16" s="214">
        <v>3415</v>
      </c>
      <c r="E16" s="80">
        <v>2694</v>
      </c>
      <c r="F16" s="80">
        <v>3337</v>
      </c>
      <c r="G16" s="80">
        <v>3882</v>
      </c>
      <c r="H16" s="80">
        <v>2377</v>
      </c>
      <c r="I16" s="80">
        <v>2210</v>
      </c>
      <c r="J16" s="80">
        <v>2968</v>
      </c>
      <c r="K16" s="80">
        <v>2786</v>
      </c>
      <c r="L16" s="5"/>
      <c r="M16" s="434"/>
      <c r="N16" s="670"/>
      <c r="O16" s="670"/>
      <c r="P16" s="665"/>
      <c r="Q16" s="670"/>
      <c r="R16" s="434"/>
      <c r="S16" s="434"/>
      <c r="T16" s="469"/>
      <c r="U16" s="354"/>
      <c r="V16" s="434"/>
      <c r="W16" s="434"/>
      <c r="X16" s="352"/>
      <c r="Y16" s="354"/>
      <c r="Z16" s="434"/>
      <c r="AA16" s="352"/>
      <c r="AB16" s="353"/>
      <c r="AC16" s="354"/>
      <c r="AD16" s="352"/>
      <c r="AE16" s="352"/>
      <c r="AF16" s="6"/>
    </row>
    <row r="17" spans="1:32" hidden="1" outlineLevel="1" x14ac:dyDescent="0.5">
      <c r="A17" s="5"/>
      <c r="B17" s="163" t="s">
        <v>32</v>
      </c>
      <c r="C17" s="5"/>
      <c r="D17" s="214">
        <v>5473</v>
      </c>
      <c r="E17" s="80">
        <v>4760</v>
      </c>
      <c r="F17" s="80">
        <v>4754</v>
      </c>
      <c r="G17" s="80">
        <v>3557</v>
      </c>
      <c r="H17" s="80">
        <v>2716</v>
      </c>
      <c r="I17" s="80">
        <v>1951</v>
      </c>
      <c r="J17" s="80">
        <v>1008</v>
      </c>
      <c r="K17" s="80">
        <v>985</v>
      </c>
      <c r="L17" s="5"/>
      <c r="M17" s="434"/>
      <c r="N17" s="670"/>
      <c r="O17" s="670"/>
      <c r="P17" s="665"/>
      <c r="Q17" s="670"/>
      <c r="R17" s="434"/>
      <c r="S17" s="434"/>
      <c r="T17" s="469"/>
      <c r="U17" s="354"/>
      <c r="V17" s="434"/>
      <c r="W17" s="434"/>
      <c r="X17" s="352"/>
      <c r="Y17" s="354"/>
      <c r="Z17" s="434"/>
      <c r="AA17" s="352"/>
      <c r="AB17" s="353"/>
      <c r="AC17" s="354"/>
      <c r="AD17" s="352"/>
      <c r="AE17" s="352"/>
      <c r="AF17" s="6"/>
    </row>
    <row r="18" spans="1:32" hidden="1" outlineLevel="1" x14ac:dyDescent="0.5">
      <c r="A18" s="5"/>
      <c r="B18" s="163" t="s">
        <v>33</v>
      </c>
      <c r="C18" s="5"/>
      <c r="D18" s="214">
        <v>378</v>
      </c>
      <c r="E18" s="80">
        <v>384</v>
      </c>
      <c r="F18" s="80">
        <v>189</v>
      </c>
      <c r="G18" s="80">
        <v>56</v>
      </c>
      <c r="H18" s="80"/>
      <c r="I18" s="80"/>
      <c r="J18" s="80"/>
      <c r="K18" s="80"/>
      <c r="L18" s="5"/>
      <c r="M18" s="434"/>
      <c r="N18" s="670"/>
      <c r="O18" s="670"/>
      <c r="P18" s="665"/>
      <c r="Q18" s="670"/>
      <c r="R18" s="434"/>
      <c r="S18" s="434"/>
      <c r="T18" s="469"/>
      <c r="U18" s="354"/>
      <c r="V18" s="434"/>
      <c r="W18" s="434"/>
      <c r="X18" s="352"/>
      <c r="Y18" s="354"/>
      <c r="Z18" s="434"/>
      <c r="AA18" s="352"/>
      <c r="AB18" s="353"/>
      <c r="AC18" s="354"/>
      <c r="AD18" s="352"/>
      <c r="AE18" s="352"/>
      <c r="AF18" s="6"/>
    </row>
    <row r="19" spans="1:32" collapsed="1" x14ac:dyDescent="0.5">
      <c r="A19" s="5"/>
      <c r="B19" s="112" t="s">
        <v>210</v>
      </c>
      <c r="C19" s="5"/>
      <c r="D19" s="217">
        <v>9570</v>
      </c>
      <c r="E19" s="77">
        <v>38378</v>
      </c>
      <c r="F19" s="122">
        <v>61267</v>
      </c>
      <c r="G19" s="122">
        <v>44754</v>
      </c>
      <c r="H19" s="122">
        <v>5201</v>
      </c>
      <c r="I19" s="122">
        <v>28018</v>
      </c>
      <c r="J19" s="122">
        <v>23693</v>
      </c>
      <c r="K19" s="122">
        <v>6933</v>
      </c>
      <c r="L19" s="5"/>
      <c r="M19" s="645">
        <v>-1226</v>
      </c>
      <c r="N19" s="108">
        <v>-20004</v>
      </c>
      <c r="O19" s="108">
        <v>11013</v>
      </c>
      <c r="P19" s="109">
        <v>19787</v>
      </c>
      <c r="Q19" s="108">
        <v>96677</v>
      </c>
      <c r="R19" s="108">
        <v>-23807</v>
      </c>
      <c r="S19" s="108">
        <v>-17958</v>
      </c>
      <c r="T19" s="110">
        <v>-16534</v>
      </c>
      <c r="U19" s="143">
        <v>13194</v>
      </c>
      <c r="V19" s="108">
        <v>42701</v>
      </c>
      <c r="W19" s="108">
        <v>459</v>
      </c>
      <c r="X19" s="408">
        <v>4913</v>
      </c>
      <c r="Y19" s="143">
        <v>15628</v>
      </c>
      <c r="Z19" s="108">
        <v>8471</v>
      </c>
      <c r="AA19" s="110">
        <v>4152</v>
      </c>
      <c r="AB19" s="111">
        <v>16503</v>
      </c>
      <c r="AC19" s="143">
        <v>-2315</v>
      </c>
      <c r="AD19" s="110">
        <v>4317</v>
      </c>
      <c r="AE19" s="110">
        <v>1430</v>
      </c>
      <c r="AF19" s="6"/>
    </row>
    <row r="20" spans="1:32" ht="15" customHeight="1" x14ac:dyDescent="0.5">
      <c r="A20" s="5"/>
      <c r="B20" s="71" t="s">
        <v>98</v>
      </c>
      <c r="C20" s="5"/>
      <c r="D20" s="217">
        <v>930</v>
      </c>
      <c r="E20" s="108">
        <v>691</v>
      </c>
      <c r="F20" s="110">
        <v>7951</v>
      </c>
      <c r="G20" s="110">
        <v>10853</v>
      </c>
      <c r="H20" s="110">
        <v>-855</v>
      </c>
      <c r="I20" s="110">
        <v>-7239</v>
      </c>
      <c r="J20" s="246">
        <v>-1590</v>
      </c>
      <c r="K20" s="246">
        <v>4421</v>
      </c>
      <c r="L20" s="5"/>
      <c r="M20" s="645">
        <v>1350</v>
      </c>
      <c r="N20" s="108">
        <v>-774</v>
      </c>
      <c r="O20" s="108">
        <v>-394</v>
      </c>
      <c r="P20" s="109">
        <v>748</v>
      </c>
      <c r="Q20" s="108">
        <v>-939</v>
      </c>
      <c r="R20" s="108">
        <v>503</v>
      </c>
      <c r="S20" s="108">
        <v>386</v>
      </c>
      <c r="T20" s="110">
        <v>741</v>
      </c>
      <c r="U20" s="143">
        <v>5963</v>
      </c>
      <c r="V20" s="108">
        <v>1878</v>
      </c>
      <c r="W20" s="71">
        <v>-13</v>
      </c>
      <c r="X20" s="408">
        <v>123</v>
      </c>
      <c r="Y20" s="143">
        <v>4211</v>
      </c>
      <c r="Z20" s="71">
        <v>-665</v>
      </c>
      <c r="AA20" s="112">
        <v>-802</v>
      </c>
      <c r="AB20" s="111">
        <v>8109</v>
      </c>
      <c r="AC20" s="144">
        <v>-659</v>
      </c>
      <c r="AD20" s="112">
        <v>-1446</v>
      </c>
      <c r="AE20" s="112">
        <v>2233</v>
      </c>
      <c r="AF20" s="7"/>
    </row>
    <row r="21" spans="1:32" ht="15" customHeight="1" x14ac:dyDescent="0.5">
      <c r="A21" s="5"/>
      <c r="B21" s="71" t="s">
        <v>99</v>
      </c>
      <c r="C21" s="5"/>
      <c r="D21" s="217">
        <v>-563</v>
      </c>
      <c r="E21" s="77">
        <v>403</v>
      </c>
      <c r="F21" s="122">
        <v>903</v>
      </c>
      <c r="G21" s="122">
        <v>2026</v>
      </c>
      <c r="H21" s="122">
        <v>856</v>
      </c>
      <c r="I21" s="122">
        <v>721</v>
      </c>
      <c r="J21" s="244">
        <v>3238</v>
      </c>
      <c r="K21" s="122">
        <v>-170</v>
      </c>
      <c r="L21" s="5"/>
      <c r="M21" s="645">
        <v>-1257</v>
      </c>
      <c r="N21" s="108">
        <v>-144</v>
      </c>
      <c r="O21" s="108">
        <v>746</v>
      </c>
      <c r="P21" s="109">
        <v>92</v>
      </c>
      <c r="Q21" s="71">
        <v>232</v>
      </c>
      <c r="R21" s="71">
        <v>-610</v>
      </c>
      <c r="S21" s="71">
        <v>548</v>
      </c>
      <c r="T21" s="110">
        <v>233</v>
      </c>
      <c r="U21" s="143">
        <v>399</v>
      </c>
      <c r="V21" s="71"/>
      <c r="W21" s="71">
        <v>15</v>
      </c>
      <c r="X21" s="408">
        <v>489</v>
      </c>
      <c r="Y21" s="143">
        <v>-59</v>
      </c>
      <c r="Z21" s="71">
        <v>881</v>
      </c>
      <c r="AA21" s="112">
        <v>210</v>
      </c>
      <c r="AB21" s="111">
        <v>994</v>
      </c>
      <c r="AC21" s="144">
        <v>375</v>
      </c>
      <c r="AD21" s="112">
        <v>-89</v>
      </c>
      <c r="AE21" s="112">
        <v>349</v>
      </c>
      <c r="AF21" s="7"/>
    </row>
    <row r="22" spans="1:32" ht="15" customHeight="1" x14ac:dyDescent="0.5">
      <c r="A22" s="5"/>
      <c r="B22" s="71" t="s">
        <v>100</v>
      </c>
      <c r="C22" s="5"/>
      <c r="D22" s="217">
        <v>7120</v>
      </c>
      <c r="E22" s="77">
        <v>8575</v>
      </c>
      <c r="F22" s="122">
        <v>12262</v>
      </c>
      <c r="G22" s="122">
        <v>21</v>
      </c>
      <c r="H22" s="122"/>
      <c r="I22" s="122">
        <v>1641</v>
      </c>
      <c r="J22" s="77"/>
      <c r="K22" s="122">
        <v>1646</v>
      </c>
      <c r="L22" s="5"/>
      <c r="M22" s="645">
        <v>2165</v>
      </c>
      <c r="N22" s="108">
        <v>1304</v>
      </c>
      <c r="O22" s="108">
        <v>1402</v>
      </c>
      <c r="P22" s="109">
        <v>2249</v>
      </c>
      <c r="Q22" s="71">
        <v>5636</v>
      </c>
      <c r="R22" s="71">
        <v>1132</v>
      </c>
      <c r="S22" s="71">
        <v>1433</v>
      </c>
      <c r="T22" s="108">
        <v>374</v>
      </c>
      <c r="U22" s="143">
        <v>7196</v>
      </c>
      <c r="V22" s="71">
        <v>422</v>
      </c>
      <c r="W22" s="108">
        <v>4644</v>
      </c>
      <c r="X22" s="389"/>
      <c r="Y22" s="143"/>
      <c r="Z22" s="71"/>
      <c r="AA22" s="112">
        <v>21</v>
      </c>
      <c r="AB22" s="109"/>
      <c r="AC22" s="144"/>
      <c r="AD22" s="112"/>
      <c r="AE22" s="112">
        <v>-379</v>
      </c>
      <c r="AF22" s="7"/>
    </row>
    <row r="23" spans="1:32" x14ac:dyDescent="0.5">
      <c r="A23" s="5"/>
      <c r="B23" s="71" t="s">
        <v>36</v>
      </c>
      <c r="C23" s="5"/>
      <c r="D23" s="217">
        <v>-18420</v>
      </c>
      <c r="E23" s="77">
        <v>-15434</v>
      </c>
      <c r="F23" s="122">
        <v>-52980</v>
      </c>
      <c r="G23" s="122">
        <v>-177015</v>
      </c>
      <c r="H23" s="122">
        <v>-78461</v>
      </c>
      <c r="I23" s="122">
        <v>-10717</v>
      </c>
      <c r="J23" s="122">
        <v>-142308</v>
      </c>
      <c r="K23" s="122">
        <v>-47753</v>
      </c>
      <c r="L23" s="5"/>
      <c r="M23" s="217">
        <v>19779</v>
      </c>
      <c r="N23" s="77">
        <v>-10050</v>
      </c>
      <c r="O23" s="77">
        <v>-16932</v>
      </c>
      <c r="P23" s="121">
        <v>-11217</v>
      </c>
      <c r="Q23" s="77">
        <v>13036</v>
      </c>
      <c r="R23" s="77">
        <v>-8491</v>
      </c>
      <c r="S23" s="77">
        <v>-9989</v>
      </c>
      <c r="T23" s="122">
        <v>-9990</v>
      </c>
      <c r="U23" s="141">
        <v>-19866</v>
      </c>
      <c r="V23" s="77">
        <v>-12257</v>
      </c>
      <c r="W23" s="77">
        <v>-10192</v>
      </c>
      <c r="X23" s="407">
        <v>-10665</v>
      </c>
      <c r="Y23" s="141">
        <v>-15065</v>
      </c>
      <c r="Z23" s="77">
        <v>-13049</v>
      </c>
      <c r="AA23" s="122">
        <v>-8308</v>
      </c>
      <c r="AB23" s="123">
        <v>-140593</v>
      </c>
      <c r="AC23" s="141">
        <v>-63146</v>
      </c>
      <c r="AD23" s="122">
        <v>-5631</v>
      </c>
      <c r="AE23" s="122">
        <v>-5299</v>
      </c>
      <c r="AF23" s="6"/>
    </row>
    <row r="24" spans="1:32" ht="16" thickBot="1" x14ac:dyDescent="0.55000000000000004">
      <c r="A24" s="5"/>
      <c r="B24" s="88" t="s">
        <v>194</v>
      </c>
      <c r="C24" s="509"/>
      <c r="D24" s="612">
        <v>-1184</v>
      </c>
      <c r="E24" s="156">
        <v>-1113</v>
      </c>
      <c r="F24" s="87"/>
      <c r="G24" s="87"/>
      <c r="H24" s="87"/>
      <c r="I24" s="87"/>
      <c r="J24" s="87"/>
      <c r="K24" s="87"/>
      <c r="L24" s="5"/>
      <c r="M24" s="612"/>
      <c r="N24" s="156"/>
      <c r="O24" s="156">
        <v>-1184</v>
      </c>
      <c r="P24" s="349"/>
      <c r="Q24" s="156">
        <v>-1113</v>
      </c>
      <c r="R24" s="156"/>
      <c r="S24" s="156"/>
      <c r="T24" s="87"/>
      <c r="U24" s="341"/>
      <c r="V24" s="156"/>
      <c r="W24" s="156"/>
      <c r="X24" s="409"/>
      <c r="Y24" s="341"/>
      <c r="Z24" s="156"/>
      <c r="AA24" s="87"/>
      <c r="AB24" s="347"/>
      <c r="AC24" s="341"/>
      <c r="AD24" s="87"/>
      <c r="AE24" s="87"/>
      <c r="AF24" s="6"/>
    </row>
    <row r="25" spans="1:32" x14ac:dyDescent="0.5">
      <c r="A25" s="5"/>
      <c r="B25" s="11" t="s">
        <v>39</v>
      </c>
      <c r="C25" s="532"/>
      <c r="D25" s="218">
        <v>97593</v>
      </c>
      <c r="E25" s="85">
        <v>86270</v>
      </c>
      <c r="F25" s="85">
        <v>142586</v>
      </c>
      <c r="G25" s="85">
        <v>110097</v>
      </c>
      <c r="H25" s="85">
        <v>67663</v>
      </c>
      <c r="I25" s="85">
        <v>27379</v>
      </c>
      <c r="J25" s="85">
        <v>33500</v>
      </c>
      <c r="K25" s="85">
        <v>29875</v>
      </c>
      <c r="L25" s="11"/>
      <c r="M25" s="218">
        <v>73050</v>
      </c>
      <c r="N25" s="85">
        <v>-16136</v>
      </c>
      <c r="O25" s="85">
        <v>9020</v>
      </c>
      <c r="P25" s="535">
        <v>31659</v>
      </c>
      <c r="Q25" s="85">
        <v>142841</v>
      </c>
      <c r="R25" s="85">
        <v>-24601</v>
      </c>
      <c r="S25" s="85">
        <v>-16331</v>
      </c>
      <c r="T25" s="85">
        <v>-15639</v>
      </c>
      <c r="U25" s="533">
        <v>46329</v>
      </c>
      <c r="V25" s="85">
        <v>70087</v>
      </c>
      <c r="W25" s="85">
        <v>18723</v>
      </c>
      <c r="X25" s="534">
        <v>7447</v>
      </c>
      <c r="Y25" s="533">
        <v>32081</v>
      </c>
      <c r="Z25" s="85">
        <v>11845</v>
      </c>
      <c r="AA25" s="85">
        <v>6116</v>
      </c>
      <c r="AB25" s="535">
        <v>60055</v>
      </c>
      <c r="AC25" s="533">
        <v>59103</v>
      </c>
      <c r="AD25" s="85">
        <v>3061</v>
      </c>
      <c r="AE25" s="85">
        <v>3896</v>
      </c>
      <c r="AF25" s="6"/>
    </row>
    <row r="26" spans="1:32" x14ac:dyDescent="0.5">
      <c r="A26" s="5"/>
      <c r="B26" s="71" t="s">
        <v>102</v>
      </c>
      <c r="C26" s="5"/>
      <c r="D26" s="217">
        <v>-75208</v>
      </c>
      <c r="E26" s="77">
        <v>-66188</v>
      </c>
      <c r="F26" s="122">
        <v>-16470</v>
      </c>
      <c r="G26" s="122">
        <v>-14151</v>
      </c>
      <c r="H26" s="122">
        <v>-12250</v>
      </c>
      <c r="I26" s="122">
        <v>-7000</v>
      </c>
      <c r="J26" s="122">
        <v>-6352</v>
      </c>
      <c r="K26" s="122">
        <v>-4823</v>
      </c>
      <c r="L26" s="5"/>
      <c r="M26" s="217">
        <v>-45334</v>
      </c>
      <c r="N26" s="77">
        <v>-9070</v>
      </c>
      <c r="O26" s="77">
        <v>-10959</v>
      </c>
      <c r="P26" s="121">
        <v>-9845</v>
      </c>
      <c r="Q26" s="77">
        <v>-47167</v>
      </c>
      <c r="R26" s="77">
        <v>-4989</v>
      </c>
      <c r="S26" s="77">
        <v>-7801</v>
      </c>
      <c r="T26" s="122">
        <v>-6231</v>
      </c>
      <c r="U26" s="141">
        <v>-4129</v>
      </c>
      <c r="V26" s="77">
        <v>-3283</v>
      </c>
      <c r="W26" s="77">
        <v>-5074</v>
      </c>
      <c r="X26" s="407">
        <v>-3984</v>
      </c>
      <c r="Y26" s="141">
        <v>-1484</v>
      </c>
      <c r="Z26" s="77">
        <v>-3719</v>
      </c>
      <c r="AA26" s="122">
        <v>-4000</v>
      </c>
      <c r="AB26" s="123">
        <v>-4948</v>
      </c>
      <c r="AC26" s="141">
        <v>-5625</v>
      </c>
      <c r="AD26" s="122">
        <v>-1876</v>
      </c>
      <c r="AE26" s="122">
        <v>-2524</v>
      </c>
      <c r="AF26" s="6"/>
    </row>
    <row r="27" spans="1:32" ht="16" thickBot="1" x14ac:dyDescent="0.55000000000000004">
      <c r="A27" s="5"/>
      <c r="B27" s="88" t="s">
        <v>103</v>
      </c>
      <c r="C27" s="5"/>
      <c r="D27" s="612">
        <v>-25298</v>
      </c>
      <c r="E27" s="156">
        <v>-16461</v>
      </c>
      <c r="F27" s="87">
        <v>-13717</v>
      </c>
      <c r="G27" s="87">
        <v>-13306</v>
      </c>
      <c r="H27" s="87">
        <v>-7484</v>
      </c>
      <c r="I27" s="87">
        <v>-2831</v>
      </c>
      <c r="J27" s="87">
        <v>-5586</v>
      </c>
      <c r="K27" s="87">
        <v>-3188</v>
      </c>
      <c r="L27" s="5"/>
      <c r="M27" s="666">
        <v>-10851</v>
      </c>
      <c r="N27" s="667">
        <v>-3863</v>
      </c>
      <c r="O27" s="667">
        <v>-4338</v>
      </c>
      <c r="P27" s="668">
        <v>-6246</v>
      </c>
      <c r="Q27" s="156">
        <v>-6974</v>
      </c>
      <c r="R27" s="156">
        <v>-3046</v>
      </c>
      <c r="S27" s="156">
        <v>-3961</v>
      </c>
      <c r="T27" s="468">
        <v>-2480</v>
      </c>
      <c r="U27" s="341">
        <v>-3973</v>
      </c>
      <c r="V27" s="156">
        <v>-1645</v>
      </c>
      <c r="W27" s="156">
        <v>-4403</v>
      </c>
      <c r="X27" s="411">
        <v>-3696</v>
      </c>
      <c r="Y27" s="341">
        <v>-3720</v>
      </c>
      <c r="Z27" s="156">
        <v>-5202</v>
      </c>
      <c r="AA27" s="87">
        <v>-2113</v>
      </c>
      <c r="AB27" s="357">
        <v>-2271</v>
      </c>
      <c r="AC27" s="341">
        <v>-2725</v>
      </c>
      <c r="AD27" s="87">
        <v>-2123</v>
      </c>
      <c r="AE27" s="87">
        <v>-1594</v>
      </c>
      <c r="AF27" s="6"/>
    </row>
    <row r="28" spans="1:32" x14ac:dyDescent="0.5">
      <c r="A28" s="5"/>
      <c r="B28" s="154" t="s">
        <v>40</v>
      </c>
      <c r="C28" s="5"/>
      <c r="D28" s="218">
        <v>-2913</v>
      </c>
      <c r="E28" s="85">
        <v>3621</v>
      </c>
      <c r="F28" s="150">
        <v>112399</v>
      </c>
      <c r="G28" s="150">
        <v>82640</v>
      </c>
      <c r="H28" s="150">
        <v>47929</v>
      </c>
      <c r="I28" s="150">
        <v>17548</v>
      </c>
      <c r="J28" s="150">
        <v>21562</v>
      </c>
      <c r="K28" s="150">
        <v>21864</v>
      </c>
      <c r="L28" s="11"/>
      <c r="M28" s="218">
        <v>16865</v>
      </c>
      <c r="N28" s="85">
        <v>-29069</v>
      </c>
      <c r="O28" s="85">
        <v>-6277</v>
      </c>
      <c r="P28" s="535">
        <v>15568</v>
      </c>
      <c r="Q28" s="150">
        <v>88700</v>
      </c>
      <c r="R28" s="85">
        <v>-32636</v>
      </c>
      <c r="S28" s="85">
        <v>-28093</v>
      </c>
      <c r="T28" s="150">
        <v>-24350</v>
      </c>
      <c r="U28" s="355">
        <v>38227</v>
      </c>
      <c r="V28" s="85">
        <v>65159</v>
      </c>
      <c r="W28" s="85">
        <v>9246</v>
      </c>
      <c r="X28" s="410">
        <v>-233</v>
      </c>
      <c r="Y28" s="355">
        <v>26877</v>
      </c>
      <c r="Z28" s="85">
        <v>2924</v>
      </c>
      <c r="AA28" s="150">
        <v>3</v>
      </c>
      <c r="AB28" s="356">
        <v>52836</v>
      </c>
      <c r="AC28" s="355">
        <v>50753</v>
      </c>
      <c r="AD28" s="150">
        <v>-938</v>
      </c>
      <c r="AE28" s="150">
        <v>-222</v>
      </c>
      <c r="AF28" s="9"/>
    </row>
    <row r="29" spans="1:32" ht="16" thickBot="1" x14ac:dyDescent="0.55000000000000004">
      <c r="A29" s="5"/>
      <c r="B29" s="88" t="s">
        <v>104</v>
      </c>
      <c r="C29" s="5"/>
      <c r="D29" s="612">
        <v>-3428</v>
      </c>
      <c r="E29" s="156">
        <v>-4090</v>
      </c>
      <c r="F29" s="87">
        <v>-3151</v>
      </c>
      <c r="G29" s="87">
        <v>-2005</v>
      </c>
      <c r="H29" s="87">
        <v>-739</v>
      </c>
      <c r="I29" s="87">
        <v>-405</v>
      </c>
      <c r="J29" s="87">
        <v>-346</v>
      </c>
      <c r="K29" s="87">
        <v>-134</v>
      </c>
      <c r="L29" s="5"/>
      <c r="M29" s="612">
        <v>-841</v>
      </c>
      <c r="N29" s="156">
        <v>-846</v>
      </c>
      <c r="O29" s="156">
        <v>-836</v>
      </c>
      <c r="P29" s="349">
        <v>-905</v>
      </c>
      <c r="Q29" s="88">
        <v>-726</v>
      </c>
      <c r="R29" s="88">
        <v>-938</v>
      </c>
      <c r="S29" s="88">
        <v>-1572</v>
      </c>
      <c r="T29" s="87">
        <v>-854</v>
      </c>
      <c r="U29" s="341">
        <v>-950</v>
      </c>
      <c r="V29" s="88">
        <v>-810</v>
      </c>
      <c r="W29" s="156">
        <v>-735</v>
      </c>
      <c r="X29" s="409">
        <v>-656</v>
      </c>
      <c r="Y29" s="341">
        <v>-588</v>
      </c>
      <c r="Z29" s="88">
        <v>-826</v>
      </c>
      <c r="AA29" s="84">
        <v>-326</v>
      </c>
      <c r="AB29" s="347">
        <v>-265</v>
      </c>
      <c r="AC29" s="358">
        <v>-388</v>
      </c>
      <c r="AD29" s="84">
        <v>-134</v>
      </c>
      <c r="AE29" s="84">
        <v>-115</v>
      </c>
      <c r="AF29" s="7"/>
    </row>
    <row r="30" spans="1:32" x14ac:dyDescent="0.5">
      <c r="A30" s="5"/>
      <c r="B30" s="154" t="s">
        <v>41</v>
      </c>
      <c r="C30" s="5"/>
      <c r="D30" s="218">
        <v>-6341</v>
      </c>
      <c r="E30" s="85">
        <v>-469</v>
      </c>
      <c r="F30" s="150">
        <v>109248</v>
      </c>
      <c r="G30" s="150">
        <v>80635</v>
      </c>
      <c r="H30" s="150">
        <v>47190</v>
      </c>
      <c r="I30" s="150">
        <v>17143</v>
      </c>
      <c r="J30" s="150">
        <v>21216</v>
      </c>
      <c r="K30" s="150">
        <v>21730</v>
      </c>
      <c r="L30" s="11"/>
      <c r="M30" s="218">
        <v>16024</v>
      </c>
      <c r="N30" s="85">
        <v>-29915</v>
      </c>
      <c r="O30" s="85">
        <v>-7113</v>
      </c>
      <c r="P30" s="535">
        <v>14663</v>
      </c>
      <c r="Q30" s="150">
        <v>87974</v>
      </c>
      <c r="R30" s="85">
        <v>-33574</v>
      </c>
      <c r="S30" s="85">
        <v>-29665</v>
      </c>
      <c r="T30" s="150">
        <v>-25204</v>
      </c>
      <c r="U30" s="355">
        <v>37277</v>
      </c>
      <c r="V30" s="85">
        <v>64349</v>
      </c>
      <c r="W30" s="85">
        <v>8511</v>
      </c>
      <c r="X30" s="410">
        <v>-889</v>
      </c>
      <c r="Y30" s="355">
        <v>26288</v>
      </c>
      <c r="Z30" s="85">
        <v>2099</v>
      </c>
      <c r="AA30" s="150">
        <v>-323</v>
      </c>
      <c r="AB30" s="356">
        <v>52571</v>
      </c>
      <c r="AC30" s="355">
        <v>50365</v>
      </c>
      <c r="AD30" s="150">
        <v>-1072</v>
      </c>
      <c r="AE30" s="150">
        <v>-337</v>
      </c>
      <c r="AF30" s="9"/>
    </row>
    <row r="31" spans="1:32" x14ac:dyDescent="0.5">
      <c r="A31" s="5"/>
      <c r="B31" s="71" t="s">
        <v>105</v>
      </c>
      <c r="C31" s="5"/>
      <c r="D31" s="217">
        <v>107719</v>
      </c>
      <c r="E31" s="77">
        <v>92520</v>
      </c>
      <c r="F31" s="122">
        <v>58645</v>
      </c>
      <c r="G31" s="122">
        <v>37657</v>
      </c>
      <c r="H31" s="122">
        <v>30156</v>
      </c>
      <c r="I31" s="122">
        <v>13044</v>
      </c>
      <c r="J31" s="122">
        <v>16854</v>
      </c>
      <c r="K31" s="122">
        <v>7048</v>
      </c>
      <c r="L31" s="5"/>
      <c r="M31" s="645">
        <v>39273</v>
      </c>
      <c r="N31" s="108">
        <v>17755</v>
      </c>
      <c r="O31" s="108">
        <v>26394</v>
      </c>
      <c r="P31" s="109">
        <v>24297</v>
      </c>
      <c r="Q31" s="108">
        <v>28575</v>
      </c>
      <c r="R31" s="108">
        <v>24200</v>
      </c>
      <c r="S31" s="108">
        <v>25175</v>
      </c>
      <c r="T31" s="110">
        <v>14570</v>
      </c>
      <c r="U31" s="143">
        <v>12310</v>
      </c>
      <c r="V31" s="108">
        <v>16614</v>
      </c>
      <c r="W31" s="108">
        <v>17059</v>
      </c>
      <c r="X31" s="408">
        <v>12662</v>
      </c>
      <c r="Y31" s="143">
        <v>10490</v>
      </c>
      <c r="Z31" s="108">
        <v>11212</v>
      </c>
      <c r="AA31" s="110">
        <v>8439</v>
      </c>
      <c r="AB31" s="111">
        <v>7516</v>
      </c>
      <c r="AC31" s="143">
        <v>207</v>
      </c>
      <c r="AD31" s="110">
        <v>20664</v>
      </c>
      <c r="AE31" s="110">
        <v>4739</v>
      </c>
      <c r="AF31" s="6"/>
    </row>
    <row r="32" spans="1:32" ht="16" thickBot="1" x14ac:dyDescent="0.55000000000000004">
      <c r="A32" s="5"/>
      <c r="B32" s="88" t="s">
        <v>106</v>
      </c>
      <c r="C32" s="5"/>
      <c r="D32" s="612">
        <v>-72361</v>
      </c>
      <c r="E32" s="156">
        <v>-70012</v>
      </c>
      <c r="F32" s="87">
        <v>-47794</v>
      </c>
      <c r="G32" s="87">
        <v>-25042</v>
      </c>
      <c r="H32" s="87">
        <v>-18273</v>
      </c>
      <c r="I32" s="87">
        <v>-14346</v>
      </c>
      <c r="J32" s="87">
        <v>-11997</v>
      </c>
      <c r="K32" s="87">
        <v>-6518</v>
      </c>
      <c r="L32" s="5"/>
      <c r="M32" s="612">
        <v>-27513</v>
      </c>
      <c r="N32" s="156">
        <v>-10942</v>
      </c>
      <c r="O32" s="156">
        <v>-22612</v>
      </c>
      <c r="P32" s="349">
        <v>-11294</v>
      </c>
      <c r="Q32" s="156">
        <v>-24611</v>
      </c>
      <c r="R32" s="156">
        <v>-12076</v>
      </c>
      <c r="S32" s="156">
        <v>-19614</v>
      </c>
      <c r="T32" s="87">
        <v>-13711</v>
      </c>
      <c r="U32" s="341">
        <v>-8403</v>
      </c>
      <c r="V32" s="156">
        <v>-15784</v>
      </c>
      <c r="W32" s="156">
        <v>-11522</v>
      </c>
      <c r="X32" s="409">
        <v>-12085</v>
      </c>
      <c r="Y32" s="341">
        <v>-7384</v>
      </c>
      <c r="Z32" s="156">
        <v>-7774</v>
      </c>
      <c r="AA32" s="87">
        <v>-5154</v>
      </c>
      <c r="AB32" s="347">
        <v>-4730</v>
      </c>
      <c r="AC32" s="341">
        <v>-2181</v>
      </c>
      <c r="AD32" s="87">
        <v>-8048</v>
      </c>
      <c r="AE32" s="87">
        <v>-4553</v>
      </c>
      <c r="AF32" s="6"/>
    </row>
    <row r="33" spans="1:32" x14ac:dyDescent="0.5">
      <c r="A33" s="5"/>
      <c r="B33" s="154" t="s">
        <v>43</v>
      </c>
      <c r="C33" s="5"/>
      <c r="D33" s="218">
        <v>29017</v>
      </c>
      <c r="E33" s="85">
        <v>22039</v>
      </c>
      <c r="F33" s="150">
        <v>120099</v>
      </c>
      <c r="G33" s="150">
        <v>93250</v>
      </c>
      <c r="H33" s="150">
        <v>59073</v>
      </c>
      <c r="I33" s="150">
        <v>15841</v>
      </c>
      <c r="J33" s="150">
        <v>26073</v>
      </c>
      <c r="K33" s="150">
        <v>22260</v>
      </c>
      <c r="L33" s="11"/>
      <c r="M33" s="218">
        <v>27784</v>
      </c>
      <c r="N33" s="85">
        <v>-23102</v>
      </c>
      <c r="O33" s="85">
        <v>-3331</v>
      </c>
      <c r="P33" s="535">
        <v>27666</v>
      </c>
      <c r="Q33" s="150">
        <v>91938</v>
      </c>
      <c r="R33" s="85">
        <v>-21450</v>
      </c>
      <c r="S33" s="85">
        <v>-24104</v>
      </c>
      <c r="T33" s="150">
        <v>-24345</v>
      </c>
      <c r="U33" s="355">
        <v>41184</v>
      </c>
      <c r="V33" s="85">
        <v>65179</v>
      </c>
      <c r="W33" s="85">
        <v>14048</v>
      </c>
      <c r="X33" s="410">
        <v>-312</v>
      </c>
      <c r="Y33" s="355">
        <v>29394</v>
      </c>
      <c r="Z33" s="85">
        <v>5537</v>
      </c>
      <c r="AA33" s="150">
        <v>2962</v>
      </c>
      <c r="AB33" s="356">
        <v>55357</v>
      </c>
      <c r="AC33" s="355">
        <v>48391</v>
      </c>
      <c r="AD33" s="150">
        <v>11544</v>
      </c>
      <c r="AE33" s="150">
        <v>-151</v>
      </c>
      <c r="AF33" s="9"/>
    </row>
    <row r="34" spans="1:32" ht="16" thickBot="1" x14ac:dyDescent="0.55000000000000004">
      <c r="A34" s="5"/>
      <c r="B34" s="88" t="s">
        <v>44</v>
      </c>
      <c r="C34" s="5"/>
      <c r="D34" s="612">
        <v>-15278</v>
      </c>
      <c r="E34" s="156">
        <v>5473</v>
      </c>
      <c r="F34" s="87">
        <v>-12345</v>
      </c>
      <c r="G34" s="87">
        <v>-4038</v>
      </c>
      <c r="H34" s="87">
        <v>-1177</v>
      </c>
      <c r="I34" s="87">
        <v>803</v>
      </c>
      <c r="J34" s="87">
        <v>581</v>
      </c>
      <c r="K34" s="87">
        <v>-932</v>
      </c>
      <c r="L34" s="5"/>
      <c r="M34" s="612">
        <v>-15368</v>
      </c>
      <c r="N34" s="156">
        <v>517</v>
      </c>
      <c r="O34" s="156">
        <v>466</v>
      </c>
      <c r="P34" s="349">
        <v>-893</v>
      </c>
      <c r="Q34" s="88">
        <v>-724</v>
      </c>
      <c r="R34" s="88">
        <v>-479</v>
      </c>
      <c r="S34" s="88">
        <v>4364</v>
      </c>
      <c r="T34" s="87">
        <v>2312</v>
      </c>
      <c r="U34" s="341">
        <v>-7343</v>
      </c>
      <c r="V34" s="88">
        <v>-1357</v>
      </c>
      <c r="W34" s="88">
        <v>-327</v>
      </c>
      <c r="X34" s="409">
        <v>-3318</v>
      </c>
      <c r="Y34" s="341">
        <v>-3909</v>
      </c>
      <c r="Z34" s="88">
        <v>-47</v>
      </c>
      <c r="AA34" s="84">
        <v>652</v>
      </c>
      <c r="AB34" s="347">
        <v>-734</v>
      </c>
      <c r="AC34" s="358">
        <v>1634</v>
      </c>
      <c r="AD34" s="84">
        <v>-3893</v>
      </c>
      <c r="AE34" s="84">
        <v>1294</v>
      </c>
      <c r="AF34" s="7"/>
    </row>
    <row r="35" spans="1:32" ht="16" thickBot="1" x14ac:dyDescent="0.55000000000000004">
      <c r="A35" s="5"/>
      <c r="B35" s="66" t="s">
        <v>45</v>
      </c>
      <c r="C35" s="5"/>
      <c r="D35" s="646">
        <v>13739</v>
      </c>
      <c r="E35" s="89">
        <v>27512</v>
      </c>
      <c r="F35" s="155">
        <v>107754</v>
      </c>
      <c r="G35" s="155">
        <v>89212</v>
      </c>
      <c r="H35" s="155">
        <v>57896</v>
      </c>
      <c r="I35" s="155">
        <v>16644</v>
      </c>
      <c r="J35" s="155">
        <v>26654</v>
      </c>
      <c r="K35" s="155">
        <v>21328</v>
      </c>
      <c r="L35" s="11"/>
      <c r="M35" s="646">
        <v>12416</v>
      </c>
      <c r="N35" s="89">
        <v>-22585</v>
      </c>
      <c r="O35" s="89">
        <v>-2865</v>
      </c>
      <c r="P35" s="102">
        <v>26773</v>
      </c>
      <c r="Q35" s="155">
        <v>91214</v>
      </c>
      <c r="R35" s="89">
        <v>-21929</v>
      </c>
      <c r="S35" s="89">
        <v>-19740</v>
      </c>
      <c r="T35" s="155">
        <v>-22033</v>
      </c>
      <c r="U35" s="344">
        <v>33841</v>
      </c>
      <c r="V35" s="89">
        <v>63822</v>
      </c>
      <c r="W35" s="89">
        <v>13721</v>
      </c>
      <c r="X35" s="412">
        <v>-3630</v>
      </c>
      <c r="Y35" s="344">
        <v>25486</v>
      </c>
      <c r="Z35" s="89">
        <v>5489</v>
      </c>
      <c r="AA35" s="155">
        <v>3614</v>
      </c>
      <c r="AB35" s="350">
        <v>54623</v>
      </c>
      <c r="AC35" s="344">
        <v>50025</v>
      </c>
      <c r="AD35" s="155">
        <v>7651</v>
      </c>
      <c r="AE35" s="155">
        <v>1143</v>
      </c>
      <c r="AF35" s="9"/>
    </row>
    <row r="36" spans="1:32" x14ac:dyDescent="0.5">
      <c r="D36" s="664"/>
      <c r="E36" s="270"/>
      <c r="F36" s="14"/>
      <c r="G36" s="14"/>
      <c r="H36" s="14"/>
      <c r="I36" s="14"/>
      <c r="J36" s="14"/>
      <c r="K36" s="14"/>
      <c r="M36" s="270"/>
      <c r="N36" s="270"/>
      <c r="O36" s="270"/>
      <c r="P36" s="669"/>
      <c r="Q36" s="541"/>
      <c r="R36" s="256"/>
      <c r="S36" s="256"/>
      <c r="T36" s="14"/>
      <c r="U36" s="445"/>
      <c r="V36" s="256"/>
      <c r="W36" s="256"/>
      <c r="X36" s="446"/>
      <c r="Y36" s="445"/>
      <c r="Z36" s="447"/>
      <c r="AA36" s="324"/>
      <c r="AB36" s="324"/>
      <c r="AC36" s="324"/>
    </row>
    <row r="37" spans="1:32" x14ac:dyDescent="0.5">
      <c r="B37" s="168" t="s">
        <v>107</v>
      </c>
      <c r="C37" s="169"/>
      <c r="D37" s="231"/>
      <c r="E37" s="174"/>
      <c r="F37" s="316"/>
      <c r="G37" s="316"/>
      <c r="H37" s="316"/>
      <c r="I37" s="316"/>
      <c r="J37" s="316"/>
      <c r="K37" s="174"/>
      <c r="M37" s="270"/>
      <c r="N37" s="270"/>
      <c r="O37" s="270"/>
      <c r="P37" s="669"/>
      <c r="Q37" s="541"/>
      <c r="R37" s="256"/>
      <c r="S37" s="256"/>
      <c r="T37" s="14"/>
      <c r="U37" s="449"/>
      <c r="V37" s="256"/>
      <c r="W37" s="256"/>
      <c r="X37" s="448"/>
      <c r="Y37" s="449"/>
      <c r="Z37" s="450"/>
      <c r="AA37" s="451"/>
      <c r="AB37" s="451"/>
      <c r="AC37" s="451"/>
    </row>
    <row r="38" spans="1:32" x14ac:dyDescent="0.5">
      <c r="B38" s="171" t="s">
        <v>108</v>
      </c>
      <c r="C38" s="169"/>
      <c r="D38" s="645">
        <v>13739</v>
      </c>
      <c r="E38" s="4">
        <v>12414</v>
      </c>
      <c r="F38" s="4">
        <v>102945</v>
      </c>
      <c r="G38" s="4">
        <v>80024</v>
      </c>
      <c r="H38" s="4">
        <v>51288</v>
      </c>
      <c r="I38" s="4">
        <v>16644</v>
      </c>
      <c r="J38" s="174"/>
      <c r="K38" s="174"/>
      <c r="M38" s="645">
        <v>12416</v>
      </c>
      <c r="N38" s="108">
        <v>-22585</v>
      </c>
      <c r="O38" s="108">
        <v>-2865</v>
      </c>
      <c r="P38" s="109">
        <v>26773</v>
      </c>
      <c r="Q38" s="107">
        <v>91214</v>
      </c>
      <c r="R38" s="108">
        <v>-21929</v>
      </c>
      <c r="S38" s="108">
        <v>-22475</v>
      </c>
      <c r="T38" s="110">
        <v>-34396</v>
      </c>
      <c r="U38" s="143">
        <v>33841</v>
      </c>
      <c r="V38" s="108">
        <v>60303</v>
      </c>
      <c r="W38" s="108">
        <v>14388</v>
      </c>
      <c r="X38" s="408">
        <v>-6726</v>
      </c>
      <c r="Y38" s="143">
        <v>25486</v>
      </c>
      <c r="Z38" s="108">
        <v>-3699</v>
      </c>
      <c r="AA38" s="110">
        <v>3614</v>
      </c>
      <c r="AB38" s="111">
        <v>54623</v>
      </c>
      <c r="AC38" s="143">
        <v>50025</v>
      </c>
      <c r="AD38" s="110">
        <v>1043</v>
      </c>
      <c r="AE38" s="110">
        <v>1143</v>
      </c>
      <c r="AF38" s="6"/>
    </row>
    <row r="39" spans="1:32" ht="16" thickBot="1" x14ac:dyDescent="0.55000000000000004">
      <c r="B39" s="171" t="s">
        <v>109</v>
      </c>
      <c r="C39" s="169"/>
      <c r="D39" s="210">
        <v>0</v>
      </c>
      <c r="E39" s="182">
        <v>15098</v>
      </c>
      <c r="F39" s="182">
        <v>4809</v>
      </c>
      <c r="G39" s="182">
        <v>9188</v>
      </c>
      <c r="H39" s="182">
        <v>6608</v>
      </c>
      <c r="I39" s="182"/>
      <c r="J39" s="174"/>
      <c r="K39" s="174"/>
      <c r="M39" s="612"/>
      <c r="N39" s="156"/>
      <c r="O39" s="156">
        <v>0</v>
      </c>
      <c r="P39" s="349"/>
      <c r="Q39" s="540"/>
      <c r="R39" s="156"/>
      <c r="S39" s="156">
        <v>2735</v>
      </c>
      <c r="T39" s="87">
        <v>12363</v>
      </c>
      <c r="U39" s="341">
        <v>0</v>
      </c>
      <c r="V39" s="156">
        <v>3519</v>
      </c>
      <c r="W39" s="156">
        <v>-667</v>
      </c>
      <c r="X39" s="409">
        <v>1957</v>
      </c>
      <c r="Y39" s="341"/>
      <c r="Z39" s="156">
        <v>9188</v>
      </c>
      <c r="AA39" s="87"/>
      <c r="AB39" s="347"/>
      <c r="AC39" s="341"/>
      <c r="AD39" s="87">
        <v>6608</v>
      </c>
      <c r="AE39" s="87"/>
      <c r="AF39" s="6"/>
    </row>
    <row r="40" spans="1:32" ht="16" thickBot="1" x14ac:dyDescent="0.55000000000000004">
      <c r="B40" s="173" t="s">
        <v>45</v>
      </c>
      <c r="C40" s="169"/>
      <c r="D40" s="233">
        <v>13739</v>
      </c>
      <c r="E40" s="177">
        <v>27512</v>
      </c>
      <c r="F40" s="177">
        <v>107754</v>
      </c>
      <c r="G40" s="177">
        <v>89212</v>
      </c>
      <c r="H40" s="177">
        <v>57896</v>
      </c>
      <c r="I40" s="177">
        <v>16644</v>
      </c>
      <c r="J40" s="177">
        <v>26654</v>
      </c>
      <c r="K40" s="177">
        <v>21328</v>
      </c>
      <c r="M40" s="233">
        <v>12416</v>
      </c>
      <c r="N40" s="177">
        <v>-22585</v>
      </c>
      <c r="O40" s="177">
        <v>-2865</v>
      </c>
      <c r="P40" s="180">
        <v>26773</v>
      </c>
      <c r="Q40" s="327">
        <v>91214</v>
      </c>
      <c r="R40" s="177">
        <v>-21929</v>
      </c>
      <c r="S40" s="177">
        <v>-19740</v>
      </c>
      <c r="T40" s="177">
        <v>-22033</v>
      </c>
      <c r="U40" s="327">
        <v>36153</v>
      </c>
      <c r="V40" s="177">
        <v>63822</v>
      </c>
      <c r="W40" s="177">
        <v>13721</v>
      </c>
      <c r="X40" s="413">
        <v>-7081</v>
      </c>
      <c r="Y40" s="327">
        <v>25486</v>
      </c>
      <c r="Z40" s="177">
        <v>5489</v>
      </c>
      <c r="AA40" s="177">
        <v>3614</v>
      </c>
      <c r="AB40" s="180">
        <v>54623</v>
      </c>
      <c r="AC40" s="327">
        <v>50025</v>
      </c>
      <c r="AD40" s="177">
        <v>7651</v>
      </c>
      <c r="AE40" s="177">
        <v>1143</v>
      </c>
      <c r="AF40" s="257"/>
    </row>
    <row r="41" spans="1:32" x14ac:dyDescent="0.5">
      <c r="Q41" s="19"/>
      <c r="R41" s="19"/>
      <c r="S41" s="19"/>
      <c r="V41" s="19"/>
      <c r="W41" s="19"/>
      <c r="Z41" s="19"/>
    </row>
    <row r="42" spans="1:32" x14ac:dyDescent="0.5">
      <c r="B42" s="7"/>
      <c r="D42" s="14"/>
      <c r="E42" s="14"/>
      <c r="F42" s="14"/>
      <c r="G42" s="14"/>
      <c r="H42" s="14"/>
      <c r="I42" s="14"/>
      <c r="J42" s="14"/>
      <c r="K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5" spans="1:32" x14ac:dyDescent="0.5">
      <c r="D45" s="14"/>
      <c r="E45" s="14"/>
      <c r="F45" s="14"/>
      <c r="G45" s="14"/>
      <c r="H45" s="14"/>
      <c r="I45" s="14"/>
      <c r="J45" s="14"/>
      <c r="K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x14ac:dyDescent="0.5">
      <c r="D46" s="265"/>
      <c r="E46" s="265"/>
      <c r="F46" s="265"/>
      <c r="G46" s="265"/>
      <c r="H46" s="265"/>
      <c r="I46" s="265"/>
      <c r="J46" s="265"/>
      <c r="K46" s="265"/>
      <c r="L46" s="14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</row>
    <row r="47" spans="1:32" x14ac:dyDescent="0.5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x14ac:dyDescent="0.5"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T48" s="14"/>
      <c r="U48" s="14"/>
      <c r="X48" s="14"/>
      <c r="Y48" s="14"/>
    </row>
    <row r="49" spans="4:25" x14ac:dyDescent="0.5">
      <c r="D49" s="266"/>
      <c r="E49" s="266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T49" s="14"/>
      <c r="U49" s="14"/>
      <c r="X49" s="14"/>
      <c r="Y49" s="14"/>
    </row>
  </sheetData>
  <hyperlinks>
    <hyperlink ref="A1" location="'Table of Contents (Hyperlinks)'!A1" display="Home" xr:uid="{115712CA-C52A-4631-AAFC-E7689D4794E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A127A3079E4583EF2D7056C03104" ma:contentTypeVersion="19" ma:contentTypeDescription="Create a new document." ma:contentTypeScope="" ma:versionID="ade0947161f7074f881d2e95cd2eb149">
  <xsd:schema xmlns:xsd="http://www.w3.org/2001/XMLSchema" xmlns:xs="http://www.w3.org/2001/XMLSchema" xmlns:p="http://schemas.microsoft.com/office/2006/metadata/properties" xmlns:ns2="f8304ebf-0316-476a-be7d-aa49e4f465e5" xmlns:ns3="e77c2098-6e7b-430c-babc-d5d90d65422d" xmlns:ns4="70aec875-13c0-4e28-b95b-5e9c76f8abf2" targetNamespace="http://schemas.microsoft.com/office/2006/metadata/properties" ma:root="true" ma:fieldsID="19fa81c08cca7b446b3c31de9dd188a4" ns2:_="" ns3:_="" ns4:_="">
    <xsd:import namespace="f8304ebf-0316-476a-be7d-aa49e4f465e5"/>
    <xsd:import namespace="e77c2098-6e7b-430c-babc-d5d90d65422d"/>
    <xsd:import namespace="70aec875-13c0-4e28-b95b-5e9c76f8ab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04ebf-0316-476a-be7d-aa49e4f46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38bc04-ad40-44d0-9418-d56e5161b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c2098-6e7b-430c-babc-d5d90d6542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ec875-13c0-4e28-b95b-5e9c76f8abf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5471c4-0675-4cea-a9d9-03b37169d127}" ma:internalName="TaxCatchAll" ma:showField="CatchAllData" ma:web="e77c2098-6e7b-430c-babc-d5d90d654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304ebf-0316-476a-be7d-aa49e4f465e5">
      <Terms xmlns="http://schemas.microsoft.com/office/infopath/2007/PartnerControls"/>
    </lcf76f155ced4ddcb4097134ff3c332f>
    <TaxCatchAll xmlns="70aec875-13c0-4e28-b95b-5e9c76f8abf2" xsi:nil="true"/>
    <SharedWithUsers xmlns="e77c2098-6e7b-430c-babc-d5d90d65422d">
      <UserInfo>
        <DisplayName>Emma Aspelund</DisplayName>
        <AccountId>199</AccountId>
        <AccountType/>
      </UserInfo>
      <UserInfo>
        <DisplayName>Martin Graa Jennum</DisplayName>
        <AccountId>10</AccountId>
        <AccountType/>
      </UserInfo>
      <UserInfo>
        <DisplayName>Nicolai Pohl Stangerup (Disabled)</DisplayName>
        <AccountId>340</AccountId>
        <AccountType/>
      </UserInfo>
      <UserInfo>
        <DisplayName>Magnus Nymark Bomholt</DisplayName>
        <AccountId>754</AccountId>
        <AccountType/>
      </UserInfo>
      <UserInfo>
        <DisplayName>Claes Brendholdt Rasmussen</DisplayName>
        <AccountId>704</AccountId>
        <AccountType/>
      </UserInfo>
      <UserInfo>
        <DisplayName>Mie Louens Werge Villadsen</DisplayName>
        <AccountId>739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3013FA4-905A-4210-B475-CDD3CA740F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6D252A-D59E-4F38-B404-E80388744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04ebf-0316-476a-be7d-aa49e4f465e5"/>
    <ds:schemaRef ds:uri="e77c2098-6e7b-430c-babc-d5d90d65422d"/>
    <ds:schemaRef ds:uri="70aec875-13c0-4e28-b95b-5e9c76f8a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1FA6A3-C582-4CAF-BD1F-D1BD087B1E4F}">
  <ds:schemaRefs>
    <ds:schemaRef ds:uri="http://schemas.microsoft.com/office/2006/metadata/properties"/>
    <ds:schemaRef ds:uri="http://schemas.microsoft.com/office/infopath/2007/PartnerControls"/>
    <ds:schemaRef ds:uri="f8304ebf-0316-476a-be7d-aa49e4f465e5"/>
    <ds:schemaRef ds:uri="70aec875-13c0-4e28-b95b-5e9c76f8abf2"/>
    <ds:schemaRef ds:uri="e77c2098-6e7b-430c-babc-d5d90d65422d"/>
  </ds:schemaRefs>
</ds:datastoreItem>
</file>

<file path=docMetadata/LabelInfo.xml><?xml version="1.0" encoding="utf-8"?>
<clbl:labelList xmlns:clbl="http://schemas.microsoft.com/office/2020/mipLabelMetadata">
  <clbl:label id="{ee6beadb-6064-40ac-a8a9-d6a66d46aef8}" enabled="0" method="" siteId="{ee6beadb-6064-40ac-a8a9-d6a66d46ae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 (Hyperlinks)</vt:lpstr>
      <vt:lpstr>Five-year key figures &amp; ratios</vt:lpstr>
      <vt:lpstr>Pipeline</vt:lpstr>
      <vt:lpstr>(G) P&amp;L</vt:lpstr>
      <vt:lpstr>(G) Assets</vt:lpstr>
      <vt:lpstr>(G) Liabilities</vt:lpstr>
      <vt:lpstr>(G) Segment information</vt:lpstr>
      <vt:lpstr>(G) CF</vt:lpstr>
      <vt:lpstr>(P) P&amp;L</vt:lpstr>
      <vt:lpstr>(P) Assets</vt:lpstr>
      <vt:lpstr>(P) Liabilities</vt:lpstr>
      <vt:lpstr>(P) CF</vt:lpstr>
      <vt:lpstr>(P) Segment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European Energy</dc:creator>
  <cp:keywords/>
  <dc:description/>
  <cp:lastModifiedBy>Emil Nyborg Steendahl</cp:lastModifiedBy>
  <cp:revision/>
  <dcterms:created xsi:type="dcterms:W3CDTF">2021-12-13T14:35:33Z</dcterms:created>
  <dcterms:modified xsi:type="dcterms:W3CDTF">2026-03-02T16:39:38Z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0x010100D364A127A3079E4583EF2D7056C03104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